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240" yWindow="105" windowWidth="14805" windowHeight="8010" activeTab="1"/>
  </bookViews>
  <sheets>
    <sheet name="Instructions" sheetId="4" r:id="rId1"/>
    <sheet name="PPMWD - PTPAD" sheetId="1" r:id="rId2"/>
    <sheet name="Data" sheetId="3" r:id="rId3"/>
  </sheets>
  <externalReferences>
    <externalReference r:id="rId4"/>
  </externalReferences>
  <calcPr calcId="145621"/>
</workbook>
</file>

<file path=xl/calcChain.xml><?xml version="1.0" encoding="utf-8"?>
<calcChain xmlns="http://schemas.openxmlformats.org/spreadsheetml/2006/main">
  <c r="V5" i="1" l="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V85" i="1" s="1"/>
  <c r="V86" i="1" s="1"/>
  <c r="V87" i="1" s="1"/>
  <c r="V88" i="1" s="1"/>
  <c r="V89" i="1" s="1"/>
  <c r="V90" i="1" s="1"/>
  <c r="V91" i="1" s="1"/>
  <c r="V92" i="1" s="1"/>
  <c r="V93" i="1" s="1"/>
  <c r="V94" i="1" s="1"/>
  <c r="V95" i="1" s="1"/>
  <c r="V96" i="1" s="1"/>
  <c r="V97" i="1" s="1"/>
  <c r="V98" i="1" s="1"/>
  <c r="V99" i="1" s="1"/>
  <c r="V100" i="1" s="1"/>
  <c r="V101" i="1" s="1"/>
  <c r="V102" i="1" s="1"/>
  <c r="V103" i="1" s="1"/>
  <c r="V104" i="1" s="1"/>
  <c r="V105" i="1" s="1"/>
  <c r="V106" i="1" s="1"/>
  <c r="V107" i="1" s="1"/>
  <c r="V108" i="1" s="1"/>
  <c r="V109" i="1" s="1"/>
  <c r="V110" i="1" s="1"/>
  <c r="V111" i="1" s="1"/>
  <c r="V112" i="1" s="1"/>
  <c r="V113" i="1" s="1"/>
  <c r="V114" i="1" s="1"/>
  <c r="V115" i="1" s="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V157" i="1" s="1"/>
  <c r="V158" i="1" s="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V299" i="1" s="1"/>
  <c r="V300" i="1" s="1"/>
  <c r="V301" i="1" s="1"/>
  <c r="V302" i="1" s="1"/>
  <c r="V303" i="1" s="1"/>
  <c r="V304" i="1" s="1"/>
  <c r="V305" i="1" s="1"/>
  <c r="V306" i="1" s="1"/>
  <c r="V307" i="1" s="1"/>
  <c r="V308" i="1" s="1"/>
  <c r="V309" i="1" s="1"/>
  <c r="V310" i="1" s="1"/>
  <c r="V311" i="1" s="1"/>
  <c r="V312" i="1" s="1"/>
  <c r="V313" i="1" s="1"/>
  <c r="V314" i="1" s="1"/>
  <c r="V315" i="1" s="1"/>
  <c r="V316" i="1" s="1"/>
  <c r="V317" i="1" s="1"/>
  <c r="V318" i="1" s="1"/>
  <c r="V319" i="1" s="1"/>
  <c r="V320" i="1" s="1"/>
  <c r="V321" i="1" s="1"/>
  <c r="V322" i="1" s="1"/>
  <c r="V323" i="1" s="1"/>
  <c r="V324" i="1" s="1"/>
  <c r="V325" i="1" s="1"/>
  <c r="V326" i="1" s="1"/>
  <c r="V327" i="1" s="1"/>
  <c r="V328" i="1" s="1"/>
  <c r="V329" i="1" s="1"/>
  <c r="V330" i="1" s="1"/>
  <c r="V331" i="1" s="1"/>
  <c r="V332" i="1" s="1"/>
  <c r="V333" i="1" s="1"/>
  <c r="V334" i="1" s="1"/>
  <c r="V335" i="1" s="1"/>
  <c r="V336" i="1" s="1"/>
  <c r="V337" i="1" s="1"/>
  <c r="V338" i="1" s="1"/>
  <c r="V339" i="1" s="1"/>
  <c r="V340" i="1" s="1"/>
  <c r="V341" i="1" s="1"/>
  <c r="V342" i="1" s="1"/>
  <c r="V343" i="1" s="1"/>
  <c r="V344" i="1" s="1"/>
  <c r="V345" i="1" s="1"/>
  <c r="V346" i="1" s="1"/>
  <c r="V347" i="1" s="1"/>
  <c r="V348" i="1" s="1"/>
  <c r="V349" i="1" s="1"/>
  <c r="V350" i="1" s="1"/>
  <c r="V351" i="1" s="1"/>
  <c r="V352" i="1" s="1"/>
  <c r="V353" i="1" s="1"/>
  <c r="V354" i="1" s="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4" i="1"/>
  <c r="V4" i="1"/>
  <c r="X5" i="1"/>
  <c r="L14" i="1" l="1"/>
  <c r="M14" i="1" s="1"/>
  <c r="O12" i="1" l="1"/>
  <c r="P12" i="1" s="1"/>
  <c r="O13" i="1"/>
  <c r="P13" i="1" s="1"/>
  <c r="O14" i="1"/>
  <c r="P14" i="1" s="1"/>
  <c r="O15" i="1"/>
  <c r="P15" i="1" s="1"/>
  <c r="O16" i="1"/>
  <c r="P16" i="1" s="1"/>
  <c r="O17" i="1"/>
  <c r="P17" i="1" s="1"/>
  <c r="O18" i="1"/>
  <c r="P18" i="1" s="1"/>
  <c r="O19" i="1"/>
  <c r="P19" i="1" s="1"/>
  <c r="O20" i="1"/>
  <c r="P20" i="1" s="1"/>
  <c r="O21" i="1"/>
  <c r="P21" i="1" s="1"/>
  <c r="O22" i="1"/>
  <c r="P22" i="1" s="1"/>
  <c r="O23" i="1"/>
  <c r="P23" i="1" s="1"/>
  <c r="O24" i="1"/>
  <c r="P24" i="1" s="1"/>
  <c r="O25" i="1"/>
  <c r="P25" i="1" s="1"/>
  <c r="O26" i="1"/>
  <c r="P26" i="1" s="1"/>
  <c r="O27" i="1"/>
  <c r="P27" i="1" s="1"/>
  <c r="O28" i="1"/>
  <c r="P28" i="1" s="1"/>
  <c r="O29" i="1"/>
  <c r="P29" i="1" s="1"/>
  <c r="O30" i="1"/>
  <c r="P30" i="1" s="1"/>
  <c r="O31" i="1"/>
  <c r="P31" i="1" s="1"/>
  <c r="O32" i="1"/>
  <c r="P32" i="1" s="1"/>
  <c r="O33" i="1"/>
  <c r="P33" i="1" s="1"/>
  <c r="O34" i="1"/>
  <c r="P34" i="1" s="1"/>
  <c r="O35" i="1"/>
  <c r="P35" i="1" s="1"/>
  <c r="O36" i="1"/>
  <c r="P36" i="1" s="1"/>
  <c r="O37" i="1"/>
  <c r="P37" i="1" s="1"/>
  <c r="O38" i="1"/>
  <c r="P38" i="1" s="1"/>
  <c r="O39" i="1"/>
  <c r="P39" i="1" s="1"/>
  <c r="O40" i="1"/>
  <c r="P40" i="1" s="1"/>
  <c r="O41" i="1"/>
  <c r="P41" i="1" s="1"/>
  <c r="O42" i="1"/>
  <c r="P42" i="1" s="1"/>
  <c r="O43" i="1"/>
  <c r="P43" i="1" s="1"/>
  <c r="O44" i="1"/>
  <c r="P44" i="1" s="1"/>
  <c r="O45" i="1"/>
  <c r="P45" i="1" s="1"/>
  <c r="O46" i="1"/>
  <c r="P46" i="1" s="1"/>
  <c r="O47" i="1"/>
  <c r="P47" i="1" s="1"/>
  <c r="O48" i="1"/>
  <c r="P48" i="1" s="1"/>
  <c r="O49" i="1"/>
  <c r="P49" i="1" s="1"/>
  <c r="O50" i="1"/>
  <c r="P50" i="1" s="1"/>
  <c r="O51" i="1"/>
  <c r="P51" i="1" s="1"/>
  <c r="O52" i="1"/>
  <c r="P52" i="1" s="1"/>
  <c r="O53" i="1"/>
  <c r="P53" i="1" s="1"/>
  <c r="O54" i="1"/>
  <c r="P54" i="1" s="1"/>
  <c r="O55" i="1"/>
  <c r="P55" i="1" s="1"/>
  <c r="O56" i="1"/>
  <c r="P56" i="1" s="1"/>
  <c r="O57" i="1"/>
  <c r="P57" i="1" s="1"/>
  <c r="O58" i="1"/>
  <c r="P58" i="1" s="1"/>
  <c r="O59" i="1"/>
  <c r="P59" i="1" s="1"/>
  <c r="O60" i="1"/>
  <c r="P60" i="1" s="1"/>
  <c r="O61" i="1"/>
  <c r="P61" i="1" s="1"/>
  <c r="O62" i="1"/>
  <c r="P62" i="1" s="1"/>
  <c r="O63" i="1"/>
  <c r="P63" i="1" s="1"/>
  <c r="O64" i="1"/>
  <c r="P64" i="1" s="1"/>
  <c r="O65" i="1"/>
  <c r="P65" i="1" s="1"/>
  <c r="O66" i="1"/>
  <c r="P66" i="1" s="1"/>
  <c r="O67" i="1"/>
  <c r="P67" i="1" s="1"/>
  <c r="O68" i="1"/>
  <c r="P68" i="1" s="1"/>
  <c r="O69" i="1"/>
  <c r="P69" i="1" s="1"/>
  <c r="O70" i="1"/>
  <c r="P70" i="1" s="1"/>
  <c r="O71" i="1"/>
  <c r="P71" i="1" s="1"/>
  <c r="O72" i="1"/>
  <c r="P72" i="1" s="1"/>
  <c r="O73" i="1"/>
  <c r="P73" i="1" s="1"/>
  <c r="O74" i="1"/>
  <c r="P74" i="1" s="1"/>
  <c r="O75" i="1"/>
  <c r="P75" i="1" s="1"/>
  <c r="O76" i="1"/>
  <c r="P76" i="1" s="1"/>
  <c r="O77" i="1"/>
  <c r="P77" i="1" s="1"/>
  <c r="O78" i="1"/>
  <c r="P78" i="1" s="1"/>
  <c r="O79" i="1"/>
  <c r="P79" i="1" s="1"/>
  <c r="O80" i="1"/>
  <c r="P80" i="1" s="1"/>
  <c r="O81" i="1"/>
  <c r="P81" i="1" s="1"/>
  <c r="O82" i="1"/>
  <c r="P82" i="1" s="1"/>
  <c r="O83" i="1"/>
  <c r="P83" i="1" s="1"/>
  <c r="O84" i="1"/>
  <c r="P84" i="1" s="1"/>
  <c r="O85" i="1"/>
  <c r="P85" i="1" s="1"/>
  <c r="O86" i="1"/>
  <c r="P86" i="1" s="1"/>
  <c r="O87" i="1"/>
  <c r="P87" i="1" s="1"/>
  <c r="O88" i="1"/>
  <c r="P88" i="1" s="1"/>
  <c r="O89" i="1"/>
  <c r="P89" i="1" s="1"/>
  <c r="O90" i="1"/>
  <c r="P90" i="1" s="1"/>
  <c r="O91" i="1"/>
  <c r="P91" i="1" s="1"/>
  <c r="O92" i="1"/>
  <c r="P92" i="1" s="1"/>
  <c r="O93" i="1"/>
  <c r="P93" i="1" s="1"/>
  <c r="O94" i="1"/>
  <c r="P94" i="1" s="1"/>
  <c r="O95" i="1"/>
  <c r="P95" i="1" s="1"/>
  <c r="O96" i="1"/>
  <c r="P96" i="1" s="1"/>
  <c r="O97" i="1"/>
  <c r="P97" i="1" s="1"/>
  <c r="O98" i="1"/>
  <c r="P98" i="1" s="1"/>
  <c r="O99" i="1"/>
  <c r="P99" i="1" s="1"/>
  <c r="O100" i="1"/>
  <c r="P100" i="1" s="1"/>
  <c r="O101" i="1"/>
  <c r="P101" i="1" s="1"/>
  <c r="O102" i="1"/>
  <c r="P102" i="1" s="1"/>
  <c r="O103" i="1"/>
  <c r="P103" i="1" s="1"/>
  <c r="O104" i="1"/>
  <c r="P104" i="1" s="1"/>
  <c r="O105" i="1"/>
  <c r="P105" i="1" s="1"/>
  <c r="O106" i="1"/>
  <c r="P106" i="1" s="1"/>
  <c r="O107" i="1"/>
  <c r="P107" i="1" s="1"/>
  <c r="O108" i="1"/>
  <c r="P108" i="1" s="1"/>
  <c r="O109" i="1"/>
  <c r="P109" i="1" s="1"/>
  <c r="O110" i="1"/>
  <c r="P110" i="1" s="1"/>
  <c r="O111" i="1"/>
  <c r="P111" i="1" s="1"/>
  <c r="O112" i="1"/>
  <c r="P112" i="1" s="1"/>
  <c r="O113" i="1"/>
  <c r="P113" i="1" s="1"/>
  <c r="O114" i="1"/>
  <c r="P114" i="1" s="1"/>
  <c r="O115" i="1"/>
  <c r="P115" i="1" s="1"/>
  <c r="O116" i="1"/>
  <c r="P116" i="1" s="1"/>
  <c r="O117" i="1"/>
  <c r="P117" i="1" s="1"/>
  <c r="O118" i="1"/>
  <c r="P118" i="1" s="1"/>
  <c r="O119" i="1"/>
  <c r="P119" i="1" s="1"/>
  <c r="O120" i="1"/>
  <c r="P120" i="1" s="1"/>
  <c r="O121" i="1"/>
  <c r="P121" i="1" s="1"/>
  <c r="O122" i="1"/>
  <c r="P122" i="1" s="1"/>
  <c r="O123" i="1"/>
  <c r="P123" i="1" s="1"/>
  <c r="O124" i="1"/>
  <c r="P124" i="1" s="1"/>
  <c r="O125" i="1"/>
  <c r="P125" i="1" s="1"/>
  <c r="O126" i="1"/>
  <c r="P126" i="1" s="1"/>
  <c r="O127" i="1"/>
  <c r="P127" i="1" s="1"/>
  <c r="O128" i="1"/>
  <c r="P128" i="1" s="1"/>
  <c r="O129" i="1"/>
  <c r="P129" i="1" s="1"/>
  <c r="O130" i="1"/>
  <c r="P130" i="1" s="1"/>
  <c r="O131" i="1"/>
  <c r="P131" i="1" s="1"/>
  <c r="O132" i="1"/>
  <c r="P132" i="1" s="1"/>
  <c r="O133" i="1"/>
  <c r="P133" i="1" s="1"/>
  <c r="O134" i="1"/>
  <c r="P134" i="1" s="1"/>
  <c r="O135" i="1"/>
  <c r="P135" i="1" s="1"/>
  <c r="O136" i="1"/>
  <c r="P136" i="1" s="1"/>
  <c r="O137" i="1"/>
  <c r="P137" i="1" s="1"/>
  <c r="O138" i="1"/>
  <c r="P138" i="1" s="1"/>
  <c r="O139" i="1"/>
  <c r="P139" i="1" s="1"/>
  <c r="O140" i="1"/>
  <c r="P140" i="1" s="1"/>
  <c r="O141" i="1"/>
  <c r="P141" i="1" s="1"/>
  <c r="O142" i="1"/>
  <c r="P142" i="1" s="1"/>
  <c r="O143" i="1"/>
  <c r="P143" i="1" s="1"/>
  <c r="O144" i="1"/>
  <c r="P144" i="1" s="1"/>
  <c r="O145" i="1"/>
  <c r="P145" i="1" s="1"/>
  <c r="O146" i="1"/>
  <c r="P146" i="1" s="1"/>
  <c r="O147" i="1"/>
  <c r="P147" i="1" s="1"/>
  <c r="O148" i="1"/>
  <c r="P148" i="1" s="1"/>
  <c r="O149" i="1"/>
  <c r="P149" i="1" s="1"/>
  <c r="O150" i="1"/>
  <c r="P150" i="1" s="1"/>
  <c r="O151" i="1"/>
  <c r="P151" i="1" s="1"/>
  <c r="O152" i="1"/>
  <c r="P152" i="1" s="1"/>
  <c r="O153" i="1"/>
  <c r="P153" i="1" s="1"/>
  <c r="O154" i="1"/>
  <c r="P154" i="1" s="1"/>
  <c r="O155" i="1"/>
  <c r="P155" i="1" s="1"/>
  <c r="O156" i="1"/>
  <c r="P156" i="1" s="1"/>
  <c r="O157" i="1"/>
  <c r="P157" i="1" s="1"/>
  <c r="O158" i="1"/>
  <c r="P158" i="1" s="1"/>
  <c r="O159" i="1"/>
  <c r="P159" i="1" s="1"/>
  <c r="O160" i="1"/>
  <c r="P160" i="1" s="1"/>
  <c r="O161" i="1"/>
  <c r="P161" i="1" s="1"/>
  <c r="O162" i="1"/>
  <c r="P162" i="1" s="1"/>
  <c r="O163" i="1"/>
  <c r="P163" i="1" s="1"/>
  <c r="O164" i="1"/>
  <c r="P164" i="1" s="1"/>
  <c r="O165" i="1"/>
  <c r="P165" i="1" s="1"/>
  <c r="O166" i="1"/>
  <c r="P166" i="1" s="1"/>
  <c r="O167" i="1"/>
  <c r="P167" i="1" s="1"/>
  <c r="O168" i="1"/>
  <c r="P168" i="1" s="1"/>
  <c r="O169" i="1"/>
  <c r="P169" i="1" s="1"/>
  <c r="O170" i="1"/>
  <c r="P170" i="1" s="1"/>
  <c r="O171" i="1"/>
  <c r="P171" i="1" s="1"/>
  <c r="O172" i="1"/>
  <c r="P172" i="1" s="1"/>
  <c r="O173" i="1"/>
  <c r="P173" i="1" s="1"/>
  <c r="O174" i="1"/>
  <c r="P174" i="1" s="1"/>
  <c r="O175" i="1"/>
  <c r="P175" i="1" s="1"/>
  <c r="O176" i="1"/>
  <c r="P176" i="1" s="1"/>
  <c r="O177" i="1"/>
  <c r="P177" i="1" s="1"/>
  <c r="O178" i="1"/>
  <c r="P178" i="1" s="1"/>
  <c r="O179" i="1"/>
  <c r="P179" i="1" s="1"/>
  <c r="O180" i="1"/>
  <c r="P180" i="1" s="1"/>
  <c r="O181" i="1"/>
  <c r="P181" i="1" s="1"/>
  <c r="O182" i="1"/>
  <c r="P182" i="1" s="1"/>
  <c r="O183" i="1"/>
  <c r="P183" i="1" s="1"/>
  <c r="O184" i="1"/>
  <c r="P184" i="1" s="1"/>
  <c r="O185" i="1"/>
  <c r="P185" i="1" s="1"/>
  <c r="O186" i="1"/>
  <c r="P186" i="1" s="1"/>
  <c r="O187" i="1"/>
  <c r="P187" i="1" s="1"/>
  <c r="O188" i="1"/>
  <c r="P188" i="1" s="1"/>
  <c r="O189" i="1"/>
  <c r="P189" i="1" s="1"/>
  <c r="O190" i="1"/>
  <c r="P190" i="1" s="1"/>
  <c r="O191" i="1"/>
  <c r="P191" i="1" s="1"/>
  <c r="O192" i="1"/>
  <c r="P192" i="1" s="1"/>
  <c r="O193" i="1"/>
  <c r="P193" i="1" s="1"/>
  <c r="O194" i="1"/>
  <c r="P194" i="1" s="1"/>
  <c r="O195" i="1"/>
  <c r="P195" i="1" s="1"/>
  <c r="O196" i="1"/>
  <c r="P196" i="1" s="1"/>
  <c r="O197" i="1"/>
  <c r="P197" i="1" s="1"/>
  <c r="O198" i="1"/>
  <c r="P198" i="1" s="1"/>
  <c r="O199" i="1"/>
  <c r="P199" i="1" s="1"/>
  <c r="O200" i="1"/>
  <c r="P200" i="1" s="1"/>
  <c r="O201" i="1"/>
  <c r="P201" i="1" s="1"/>
  <c r="O202" i="1"/>
  <c r="P202" i="1" s="1"/>
  <c r="O203" i="1"/>
  <c r="P203" i="1" s="1"/>
  <c r="O204" i="1"/>
  <c r="P204" i="1" s="1"/>
  <c r="O205" i="1"/>
  <c r="P205" i="1" s="1"/>
  <c r="O206" i="1"/>
  <c r="P206" i="1" s="1"/>
  <c r="O207" i="1"/>
  <c r="P207" i="1" s="1"/>
  <c r="O208" i="1"/>
  <c r="P208" i="1" s="1"/>
  <c r="O209" i="1"/>
  <c r="P209" i="1" s="1"/>
  <c r="O210" i="1"/>
  <c r="P210" i="1" s="1"/>
  <c r="O211" i="1"/>
  <c r="P211" i="1" s="1"/>
  <c r="O212" i="1"/>
  <c r="P212" i="1" s="1"/>
  <c r="O213" i="1"/>
  <c r="P213" i="1" s="1"/>
  <c r="O214" i="1"/>
  <c r="P214" i="1" s="1"/>
  <c r="O215" i="1"/>
  <c r="P215" i="1" s="1"/>
  <c r="O216" i="1"/>
  <c r="P216" i="1" s="1"/>
  <c r="O217" i="1"/>
  <c r="P217" i="1" s="1"/>
  <c r="O218" i="1"/>
  <c r="P218" i="1" s="1"/>
  <c r="O219" i="1"/>
  <c r="P219" i="1" s="1"/>
  <c r="O220" i="1"/>
  <c r="P220" i="1" s="1"/>
  <c r="O221" i="1"/>
  <c r="P221" i="1" s="1"/>
  <c r="O222" i="1"/>
  <c r="P222" i="1" s="1"/>
  <c r="O223" i="1"/>
  <c r="P223" i="1" s="1"/>
  <c r="O224" i="1"/>
  <c r="P224" i="1" s="1"/>
  <c r="O225" i="1"/>
  <c r="P225" i="1" s="1"/>
  <c r="O226" i="1"/>
  <c r="P226" i="1" s="1"/>
  <c r="O227" i="1"/>
  <c r="P227" i="1" s="1"/>
  <c r="O228" i="1"/>
  <c r="P228" i="1" s="1"/>
  <c r="O229" i="1"/>
  <c r="P229" i="1" s="1"/>
  <c r="O230" i="1"/>
  <c r="P230" i="1" s="1"/>
  <c r="O231" i="1"/>
  <c r="P231" i="1" s="1"/>
  <c r="O232" i="1"/>
  <c r="P232" i="1" s="1"/>
  <c r="O233" i="1"/>
  <c r="P233" i="1" s="1"/>
  <c r="O234" i="1"/>
  <c r="P234" i="1" s="1"/>
  <c r="O235" i="1"/>
  <c r="P235" i="1" s="1"/>
  <c r="O236" i="1"/>
  <c r="P236" i="1" s="1"/>
  <c r="O237" i="1"/>
  <c r="P237" i="1" s="1"/>
  <c r="O238" i="1"/>
  <c r="P238" i="1" s="1"/>
  <c r="O239" i="1"/>
  <c r="P239" i="1" s="1"/>
  <c r="O240" i="1"/>
  <c r="P240" i="1" s="1"/>
  <c r="O241" i="1"/>
  <c r="P241" i="1" s="1"/>
  <c r="O242" i="1"/>
  <c r="P242" i="1" s="1"/>
  <c r="O243" i="1"/>
  <c r="P243" i="1" s="1"/>
  <c r="O244" i="1"/>
  <c r="P244" i="1" s="1"/>
  <c r="O245" i="1"/>
  <c r="P245" i="1" s="1"/>
  <c r="O246" i="1"/>
  <c r="P246" i="1" s="1"/>
  <c r="O247" i="1"/>
  <c r="P247" i="1" s="1"/>
  <c r="O248" i="1"/>
  <c r="P248" i="1" s="1"/>
  <c r="O249" i="1"/>
  <c r="P249" i="1" s="1"/>
  <c r="O250" i="1"/>
  <c r="P250" i="1" s="1"/>
  <c r="O251" i="1"/>
  <c r="P251" i="1" s="1"/>
  <c r="O252" i="1"/>
  <c r="P252" i="1" s="1"/>
  <c r="O253" i="1"/>
  <c r="P253" i="1" s="1"/>
  <c r="O254" i="1"/>
  <c r="P254" i="1" s="1"/>
  <c r="O255" i="1"/>
  <c r="P255" i="1" s="1"/>
  <c r="O256" i="1"/>
  <c r="P256" i="1" s="1"/>
  <c r="O257" i="1"/>
  <c r="P257" i="1" s="1"/>
  <c r="O258" i="1"/>
  <c r="P258" i="1" s="1"/>
  <c r="O259" i="1"/>
  <c r="P259" i="1" s="1"/>
  <c r="O260" i="1"/>
  <c r="P260" i="1" s="1"/>
  <c r="O261" i="1"/>
  <c r="P261" i="1" s="1"/>
  <c r="O262" i="1"/>
  <c r="P262" i="1" s="1"/>
  <c r="O263" i="1"/>
  <c r="P263" i="1" s="1"/>
  <c r="O264" i="1"/>
  <c r="P264" i="1" s="1"/>
  <c r="O265" i="1"/>
  <c r="P265" i="1" s="1"/>
  <c r="O266" i="1"/>
  <c r="P266" i="1" s="1"/>
  <c r="O267" i="1"/>
  <c r="P267" i="1" s="1"/>
  <c r="O268" i="1"/>
  <c r="P268" i="1" s="1"/>
  <c r="O269" i="1"/>
  <c r="P269" i="1" s="1"/>
  <c r="O270" i="1"/>
  <c r="P270" i="1" s="1"/>
  <c r="O271" i="1"/>
  <c r="P271" i="1" s="1"/>
  <c r="O272" i="1"/>
  <c r="P272" i="1" s="1"/>
  <c r="O273" i="1"/>
  <c r="P273" i="1" s="1"/>
  <c r="O274" i="1"/>
  <c r="P274" i="1" s="1"/>
  <c r="O275" i="1"/>
  <c r="P275" i="1" s="1"/>
  <c r="O276" i="1"/>
  <c r="P276" i="1" s="1"/>
  <c r="O277" i="1"/>
  <c r="P277" i="1" s="1"/>
  <c r="O278" i="1"/>
  <c r="P278" i="1" s="1"/>
  <c r="O279" i="1"/>
  <c r="P279" i="1" s="1"/>
  <c r="O280" i="1"/>
  <c r="P280" i="1" s="1"/>
  <c r="O281" i="1"/>
  <c r="P281" i="1" s="1"/>
  <c r="O282" i="1"/>
  <c r="P282" i="1" s="1"/>
  <c r="O283" i="1"/>
  <c r="P283" i="1" s="1"/>
  <c r="O284" i="1"/>
  <c r="P284" i="1" s="1"/>
  <c r="O285" i="1"/>
  <c r="P285" i="1" s="1"/>
  <c r="O286" i="1"/>
  <c r="P286" i="1" s="1"/>
  <c r="O287" i="1"/>
  <c r="P287" i="1" s="1"/>
  <c r="O288" i="1"/>
  <c r="P288" i="1" s="1"/>
  <c r="O289" i="1"/>
  <c r="P289" i="1" s="1"/>
  <c r="O290" i="1"/>
  <c r="P290" i="1" s="1"/>
  <c r="O291" i="1"/>
  <c r="P291" i="1" s="1"/>
  <c r="O292" i="1"/>
  <c r="P292" i="1" s="1"/>
  <c r="O293" i="1"/>
  <c r="P293" i="1" s="1"/>
  <c r="O294" i="1"/>
  <c r="P294" i="1" s="1"/>
  <c r="O295" i="1"/>
  <c r="P295" i="1" s="1"/>
  <c r="O296" i="1"/>
  <c r="P296" i="1" s="1"/>
  <c r="O297" i="1"/>
  <c r="P297" i="1" s="1"/>
  <c r="O298" i="1"/>
  <c r="P298" i="1" s="1"/>
  <c r="O299" i="1"/>
  <c r="P299" i="1" s="1"/>
  <c r="O300" i="1"/>
  <c r="P300" i="1" s="1"/>
  <c r="O301" i="1"/>
  <c r="P301" i="1" s="1"/>
  <c r="O302" i="1"/>
  <c r="P302" i="1" s="1"/>
  <c r="O303" i="1"/>
  <c r="P303" i="1" s="1"/>
  <c r="O304" i="1"/>
  <c r="P304" i="1" s="1"/>
  <c r="O305" i="1"/>
  <c r="P305" i="1" s="1"/>
  <c r="O306" i="1"/>
  <c r="P306" i="1" s="1"/>
  <c r="O307" i="1"/>
  <c r="P307" i="1" s="1"/>
  <c r="O308" i="1"/>
  <c r="P308" i="1" s="1"/>
  <c r="O309" i="1"/>
  <c r="P309" i="1" s="1"/>
  <c r="O310" i="1"/>
  <c r="P310" i="1" s="1"/>
  <c r="O311" i="1"/>
  <c r="P311" i="1" s="1"/>
  <c r="O312" i="1"/>
  <c r="P312" i="1" s="1"/>
  <c r="O313" i="1"/>
  <c r="P313" i="1" s="1"/>
  <c r="O314" i="1"/>
  <c r="P314" i="1" s="1"/>
  <c r="O315" i="1"/>
  <c r="P315" i="1" s="1"/>
  <c r="O316" i="1"/>
  <c r="P316" i="1" s="1"/>
  <c r="O317" i="1"/>
  <c r="P317" i="1" s="1"/>
  <c r="O318" i="1"/>
  <c r="P318" i="1" s="1"/>
  <c r="O319" i="1"/>
  <c r="P319" i="1" s="1"/>
  <c r="O320" i="1"/>
  <c r="P320" i="1" s="1"/>
  <c r="O321" i="1"/>
  <c r="P321" i="1" s="1"/>
  <c r="O322" i="1"/>
  <c r="P322" i="1" s="1"/>
  <c r="O323" i="1"/>
  <c r="P323" i="1" s="1"/>
  <c r="O324" i="1"/>
  <c r="P324" i="1" s="1"/>
  <c r="O325" i="1"/>
  <c r="P325" i="1" s="1"/>
  <c r="O326" i="1"/>
  <c r="P326" i="1" s="1"/>
  <c r="O327" i="1"/>
  <c r="P327" i="1" s="1"/>
  <c r="O328" i="1"/>
  <c r="P328" i="1" s="1"/>
  <c r="O329" i="1"/>
  <c r="P329" i="1" s="1"/>
  <c r="O330" i="1"/>
  <c r="P330" i="1" s="1"/>
  <c r="O331" i="1"/>
  <c r="P331" i="1" s="1"/>
  <c r="O332" i="1"/>
  <c r="P332" i="1" s="1"/>
  <c r="O333" i="1"/>
  <c r="P333" i="1" s="1"/>
  <c r="O334" i="1"/>
  <c r="P334" i="1" s="1"/>
  <c r="O335" i="1"/>
  <c r="P335" i="1" s="1"/>
  <c r="O336" i="1"/>
  <c r="P336" i="1" s="1"/>
  <c r="O337" i="1"/>
  <c r="P337" i="1" s="1"/>
  <c r="O338" i="1"/>
  <c r="P338" i="1" s="1"/>
  <c r="O339" i="1"/>
  <c r="P339" i="1" s="1"/>
  <c r="O340" i="1"/>
  <c r="P340" i="1" s="1"/>
  <c r="O341" i="1"/>
  <c r="P341" i="1" s="1"/>
  <c r="O342" i="1"/>
  <c r="P342" i="1" s="1"/>
  <c r="O343" i="1"/>
  <c r="P343" i="1" s="1"/>
  <c r="O344" i="1"/>
  <c r="P344" i="1" s="1"/>
  <c r="O345" i="1"/>
  <c r="P345" i="1" s="1"/>
  <c r="O346" i="1"/>
  <c r="P346" i="1" s="1"/>
  <c r="O347" i="1"/>
  <c r="P347" i="1" s="1"/>
  <c r="O348" i="1"/>
  <c r="P348" i="1" s="1"/>
  <c r="O349" i="1"/>
  <c r="P349" i="1" s="1"/>
  <c r="O350" i="1"/>
  <c r="P350" i="1" s="1"/>
  <c r="O351" i="1"/>
  <c r="P351" i="1" s="1"/>
  <c r="O352" i="1"/>
  <c r="P352" i="1" s="1"/>
  <c r="O353" i="1"/>
  <c r="P353" i="1" s="1"/>
  <c r="O354" i="1"/>
  <c r="P354" i="1" s="1"/>
  <c r="L12" i="1"/>
  <c r="M12" i="1" s="1"/>
  <c r="L13" i="1"/>
  <c r="M13"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 r="L115" i="1"/>
  <c r="M115" i="1" s="1"/>
  <c r="L116" i="1"/>
  <c r="M116" i="1" s="1"/>
  <c r="L117" i="1"/>
  <c r="M117" i="1" s="1"/>
  <c r="L118" i="1"/>
  <c r="M118" i="1" s="1"/>
  <c r="L119" i="1"/>
  <c r="M119" i="1" s="1"/>
  <c r="L120" i="1"/>
  <c r="M120" i="1" s="1"/>
  <c r="L121" i="1"/>
  <c r="M121" i="1" s="1"/>
  <c r="L122" i="1"/>
  <c r="M122" i="1" s="1"/>
  <c r="L123" i="1"/>
  <c r="M123" i="1" s="1"/>
  <c r="L124" i="1"/>
  <c r="M124" i="1" s="1"/>
  <c r="L125" i="1"/>
  <c r="M125" i="1" s="1"/>
  <c r="L126" i="1"/>
  <c r="M126" i="1" s="1"/>
  <c r="L127" i="1"/>
  <c r="M127" i="1" s="1"/>
  <c r="L128" i="1"/>
  <c r="M128" i="1" s="1"/>
  <c r="L129" i="1"/>
  <c r="M129" i="1" s="1"/>
  <c r="L130" i="1"/>
  <c r="M130" i="1" s="1"/>
  <c r="L131" i="1"/>
  <c r="M131" i="1" s="1"/>
  <c r="L132" i="1"/>
  <c r="M132" i="1" s="1"/>
  <c r="L133" i="1"/>
  <c r="M133" i="1" s="1"/>
  <c r="L134" i="1"/>
  <c r="M134" i="1" s="1"/>
  <c r="L135" i="1"/>
  <c r="M135" i="1" s="1"/>
  <c r="L136" i="1"/>
  <c r="M136" i="1" s="1"/>
  <c r="L137" i="1"/>
  <c r="M137" i="1" s="1"/>
  <c r="L138" i="1"/>
  <c r="M138" i="1" s="1"/>
  <c r="L139" i="1"/>
  <c r="M139" i="1" s="1"/>
  <c r="L140" i="1"/>
  <c r="M140" i="1" s="1"/>
  <c r="L141" i="1"/>
  <c r="M141" i="1" s="1"/>
  <c r="L142" i="1"/>
  <c r="M142" i="1" s="1"/>
  <c r="L143" i="1"/>
  <c r="M143" i="1" s="1"/>
  <c r="L144" i="1"/>
  <c r="M144" i="1" s="1"/>
  <c r="L145" i="1"/>
  <c r="M145" i="1" s="1"/>
  <c r="L146" i="1"/>
  <c r="M146" i="1" s="1"/>
  <c r="L147" i="1"/>
  <c r="M147" i="1" s="1"/>
  <c r="L148" i="1"/>
  <c r="M148" i="1" s="1"/>
  <c r="L149" i="1"/>
  <c r="M149" i="1"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79" i="1"/>
  <c r="M179" i="1" s="1"/>
  <c r="L180" i="1"/>
  <c r="M180" i="1" s="1"/>
  <c r="L181" i="1"/>
  <c r="M181" i="1" s="1"/>
  <c r="L182" i="1"/>
  <c r="M182" i="1" s="1"/>
  <c r="L183" i="1"/>
  <c r="M183" i="1" s="1"/>
  <c r="L184" i="1"/>
  <c r="M184" i="1" s="1"/>
  <c r="L185" i="1"/>
  <c r="M185" i="1" s="1"/>
  <c r="L186" i="1"/>
  <c r="M186" i="1" s="1"/>
  <c r="L187" i="1"/>
  <c r="M187" i="1" s="1"/>
  <c r="L188" i="1"/>
  <c r="M188" i="1" s="1"/>
  <c r="L189" i="1"/>
  <c r="M189" i="1" s="1"/>
  <c r="L190" i="1"/>
  <c r="M190" i="1" s="1"/>
  <c r="L191" i="1"/>
  <c r="M191" i="1" s="1"/>
  <c r="L192" i="1"/>
  <c r="M192" i="1" s="1"/>
  <c r="L193" i="1"/>
  <c r="M193" i="1" s="1"/>
  <c r="L194" i="1"/>
  <c r="M194" i="1" s="1"/>
  <c r="L195" i="1"/>
  <c r="M195" i="1" s="1"/>
  <c r="L196" i="1"/>
  <c r="M196" i="1" s="1"/>
  <c r="L197" i="1"/>
  <c r="M197" i="1" s="1"/>
  <c r="L198" i="1"/>
  <c r="M198" i="1" s="1"/>
  <c r="L199" i="1"/>
  <c r="M199" i="1" s="1"/>
  <c r="L200" i="1"/>
  <c r="M200" i="1" s="1"/>
  <c r="L201" i="1"/>
  <c r="M201" i="1" s="1"/>
  <c r="L202" i="1"/>
  <c r="M202" i="1" s="1"/>
  <c r="L203" i="1"/>
  <c r="M203" i="1" s="1"/>
  <c r="L204" i="1"/>
  <c r="M204" i="1" s="1"/>
  <c r="L205" i="1"/>
  <c r="M205" i="1" s="1"/>
  <c r="L206" i="1"/>
  <c r="M206" i="1" s="1"/>
  <c r="L207" i="1"/>
  <c r="M207" i="1" s="1"/>
  <c r="L208" i="1"/>
  <c r="M208" i="1" s="1"/>
  <c r="L209" i="1"/>
  <c r="M209" i="1" s="1"/>
  <c r="L210" i="1"/>
  <c r="M210" i="1" s="1"/>
  <c r="L211" i="1"/>
  <c r="M211" i="1" s="1"/>
  <c r="L212" i="1"/>
  <c r="M212" i="1" s="1"/>
  <c r="L213" i="1"/>
  <c r="M213" i="1" s="1"/>
  <c r="L214" i="1"/>
  <c r="M214" i="1" s="1"/>
  <c r="L215" i="1"/>
  <c r="M215" i="1" s="1"/>
  <c r="L216" i="1"/>
  <c r="M216" i="1" s="1"/>
  <c r="L217" i="1"/>
  <c r="M217" i="1" s="1"/>
  <c r="L218" i="1"/>
  <c r="M218" i="1" s="1"/>
  <c r="L219" i="1"/>
  <c r="M219" i="1" s="1"/>
  <c r="L220" i="1"/>
  <c r="M220" i="1" s="1"/>
  <c r="L221" i="1"/>
  <c r="M221" i="1" s="1"/>
  <c r="L222" i="1"/>
  <c r="M222" i="1" s="1"/>
  <c r="L223" i="1"/>
  <c r="M223" i="1" s="1"/>
  <c r="L224" i="1"/>
  <c r="M224" i="1" s="1"/>
  <c r="L225" i="1"/>
  <c r="M225" i="1" s="1"/>
  <c r="L226" i="1"/>
  <c r="M226" i="1" s="1"/>
  <c r="L227" i="1"/>
  <c r="M227" i="1" s="1"/>
  <c r="L228" i="1"/>
  <c r="M228" i="1" s="1"/>
  <c r="L229" i="1"/>
  <c r="M229" i="1" s="1"/>
  <c r="L230" i="1"/>
  <c r="M230" i="1" s="1"/>
  <c r="L231" i="1"/>
  <c r="M231" i="1" s="1"/>
  <c r="L232" i="1"/>
  <c r="M232" i="1" s="1"/>
  <c r="L233" i="1"/>
  <c r="M233" i="1" s="1"/>
  <c r="L234" i="1"/>
  <c r="M234" i="1" s="1"/>
  <c r="L235" i="1"/>
  <c r="M235" i="1" s="1"/>
  <c r="L236" i="1"/>
  <c r="M236" i="1" s="1"/>
  <c r="L237" i="1"/>
  <c r="M237" i="1" s="1"/>
  <c r="L238" i="1"/>
  <c r="M238" i="1" s="1"/>
  <c r="L239" i="1"/>
  <c r="M239" i="1" s="1"/>
  <c r="L240" i="1"/>
  <c r="M240" i="1" s="1"/>
  <c r="L241" i="1"/>
  <c r="M241" i="1" s="1"/>
  <c r="L242" i="1"/>
  <c r="M242" i="1" s="1"/>
  <c r="L243" i="1"/>
  <c r="M243" i="1" s="1"/>
  <c r="L244" i="1"/>
  <c r="M244" i="1" s="1"/>
  <c r="L245" i="1"/>
  <c r="M245" i="1" s="1"/>
  <c r="L246" i="1"/>
  <c r="M246" i="1" s="1"/>
  <c r="L247" i="1"/>
  <c r="M247" i="1" s="1"/>
  <c r="L248" i="1"/>
  <c r="M248" i="1" s="1"/>
  <c r="L249" i="1"/>
  <c r="M249" i="1" s="1"/>
  <c r="L250" i="1"/>
  <c r="M250" i="1" s="1"/>
  <c r="L251" i="1"/>
  <c r="M251" i="1" s="1"/>
  <c r="L252" i="1"/>
  <c r="M252" i="1" s="1"/>
  <c r="L253" i="1"/>
  <c r="M253" i="1" s="1"/>
  <c r="L254" i="1"/>
  <c r="M254" i="1" s="1"/>
  <c r="L255" i="1"/>
  <c r="M255" i="1" s="1"/>
  <c r="L256" i="1"/>
  <c r="M256" i="1" s="1"/>
  <c r="L257" i="1"/>
  <c r="M257" i="1" s="1"/>
  <c r="L258" i="1"/>
  <c r="M258" i="1" s="1"/>
  <c r="L259" i="1"/>
  <c r="M259" i="1" s="1"/>
  <c r="L260" i="1"/>
  <c r="M260" i="1" s="1"/>
  <c r="L261" i="1"/>
  <c r="M261" i="1" s="1"/>
  <c r="L262" i="1"/>
  <c r="M262" i="1" s="1"/>
  <c r="L263" i="1"/>
  <c r="M263" i="1" s="1"/>
  <c r="L264" i="1"/>
  <c r="M264" i="1" s="1"/>
  <c r="L265" i="1"/>
  <c r="M265" i="1" s="1"/>
  <c r="L266" i="1"/>
  <c r="M266" i="1" s="1"/>
  <c r="L267" i="1"/>
  <c r="M267" i="1" s="1"/>
  <c r="L268" i="1"/>
  <c r="M268" i="1" s="1"/>
  <c r="L269" i="1"/>
  <c r="M269" i="1" s="1"/>
  <c r="L270" i="1"/>
  <c r="M270" i="1" s="1"/>
  <c r="L271" i="1"/>
  <c r="M271" i="1" s="1"/>
  <c r="L272" i="1"/>
  <c r="M272" i="1" s="1"/>
  <c r="L273" i="1"/>
  <c r="M273" i="1" s="1"/>
  <c r="L274" i="1"/>
  <c r="M274" i="1" s="1"/>
  <c r="L275" i="1"/>
  <c r="M275" i="1" s="1"/>
  <c r="L276" i="1"/>
  <c r="M276" i="1" s="1"/>
  <c r="L277" i="1"/>
  <c r="M277" i="1" s="1"/>
  <c r="L278" i="1"/>
  <c r="M278" i="1" s="1"/>
  <c r="L279" i="1"/>
  <c r="M279" i="1" s="1"/>
  <c r="L280" i="1"/>
  <c r="M280" i="1" s="1"/>
  <c r="L281" i="1"/>
  <c r="M281" i="1" s="1"/>
  <c r="L282" i="1"/>
  <c r="M282" i="1" s="1"/>
  <c r="L283" i="1"/>
  <c r="M283" i="1" s="1"/>
  <c r="L284" i="1"/>
  <c r="M284" i="1" s="1"/>
  <c r="L285" i="1"/>
  <c r="M285" i="1" s="1"/>
  <c r="L286" i="1"/>
  <c r="M286" i="1" s="1"/>
  <c r="L287" i="1"/>
  <c r="M287" i="1" s="1"/>
  <c r="L288" i="1"/>
  <c r="M288" i="1" s="1"/>
  <c r="L289" i="1"/>
  <c r="M289" i="1" s="1"/>
  <c r="L290" i="1"/>
  <c r="M290" i="1" s="1"/>
  <c r="L291" i="1"/>
  <c r="M291" i="1" s="1"/>
  <c r="L292" i="1"/>
  <c r="M292" i="1" s="1"/>
  <c r="L293" i="1"/>
  <c r="M293" i="1" s="1"/>
  <c r="L294" i="1"/>
  <c r="M294" i="1" s="1"/>
  <c r="L295" i="1"/>
  <c r="M295" i="1" s="1"/>
  <c r="L296" i="1"/>
  <c r="M296" i="1" s="1"/>
  <c r="L297" i="1"/>
  <c r="M297" i="1" s="1"/>
  <c r="L298" i="1"/>
  <c r="M298" i="1" s="1"/>
  <c r="L299" i="1"/>
  <c r="M299" i="1" s="1"/>
  <c r="L300" i="1"/>
  <c r="M300" i="1" s="1"/>
  <c r="L301" i="1"/>
  <c r="M301" i="1" s="1"/>
  <c r="L302" i="1"/>
  <c r="M302" i="1" s="1"/>
  <c r="L303" i="1"/>
  <c r="M303" i="1" s="1"/>
  <c r="L304" i="1"/>
  <c r="M304" i="1" s="1"/>
  <c r="L305" i="1"/>
  <c r="M305" i="1" s="1"/>
  <c r="L306" i="1"/>
  <c r="M306" i="1" s="1"/>
  <c r="L307" i="1"/>
  <c r="M307" i="1" s="1"/>
  <c r="L308" i="1"/>
  <c r="M308" i="1" s="1"/>
  <c r="L309" i="1"/>
  <c r="M309" i="1" s="1"/>
  <c r="L310" i="1"/>
  <c r="M310" i="1" s="1"/>
  <c r="L311" i="1"/>
  <c r="M311" i="1" s="1"/>
  <c r="L312" i="1"/>
  <c r="M312" i="1" s="1"/>
  <c r="L313" i="1"/>
  <c r="M313" i="1" s="1"/>
  <c r="L314" i="1"/>
  <c r="M314" i="1" s="1"/>
  <c r="L315" i="1"/>
  <c r="M315" i="1" s="1"/>
  <c r="L316" i="1"/>
  <c r="M316" i="1" s="1"/>
  <c r="L317" i="1"/>
  <c r="M317" i="1" s="1"/>
  <c r="L318" i="1"/>
  <c r="M318" i="1" s="1"/>
  <c r="L319" i="1"/>
  <c r="M319" i="1" s="1"/>
  <c r="L320" i="1"/>
  <c r="M320" i="1" s="1"/>
  <c r="L321" i="1"/>
  <c r="M321" i="1" s="1"/>
  <c r="L322" i="1"/>
  <c r="M322" i="1" s="1"/>
  <c r="L323" i="1"/>
  <c r="M323" i="1" s="1"/>
  <c r="L324" i="1"/>
  <c r="M324" i="1" s="1"/>
  <c r="L325" i="1"/>
  <c r="M325" i="1" s="1"/>
  <c r="L326" i="1"/>
  <c r="M326" i="1" s="1"/>
  <c r="L327" i="1"/>
  <c r="M327" i="1" s="1"/>
  <c r="L328" i="1"/>
  <c r="M328" i="1" s="1"/>
  <c r="L329" i="1"/>
  <c r="M329" i="1" s="1"/>
  <c r="L330" i="1"/>
  <c r="M330" i="1" s="1"/>
  <c r="L331" i="1"/>
  <c r="M331" i="1" s="1"/>
  <c r="L332" i="1"/>
  <c r="M332" i="1" s="1"/>
  <c r="L333" i="1"/>
  <c r="M333" i="1" s="1"/>
  <c r="L334" i="1"/>
  <c r="M334" i="1" s="1"/>
  <c r="L335" i="1"/>
  <c r="M335" i="1" s="1"/>
  <c r="L336" i="1"/>
  <c r="M336" i="1" s="1"/>
  <c r="L337" i="1"/>
  <c r="M337" i="1" s="1"/>
  <c r="L338" i="1"/>
  <c r="M338" i="1" s="1"/>
  <c r="L339" i="1"/>
  <c r="M339" i="1" s="1"/>
  <c r="L340" i="1"/>
  <c r="M340" i="1" s="1"/>
  <c r="L341" i="1"/>
  <c r="M341" i="1" s="1"/>
  <c r="L342" i="1"/>
  <c r="M342" i="1" s="1"/>
  <c r="L343" i="1"/>
  <c r="M343" i="1" s="1"/>
  <c r="L344" i="1"/>
  <c r="M344" i="1" s="1"/>
  <c r="L345" i="1"/>
  <c r="M345" i="1" s="1"/>
  <c r="L346" i="1"/>
  <c r="M346" i="1" s="1"/>
  <c r="L347" i="1"/>
  <c r="M347" i="1" s="1"/>
  <c r="L348" i="1"/>
  <c r="M348" i="1" s="1"/>
  <c r="L349" i="1"/>
  <c r="M349" i="1" s="1"/>
  <c r="L350" i="1"/>
  <c r="M350" i="1" s="1"/>
  <c r="L351" i="1"/>
  <c r="M351" i="1" s="1"/>
  <c r="L352" i="1"/>
  <c r="M352" i="1" s="1"/>
  <c r="L353" i="1"/>
  <c r="M353" i="1" s="1"/>
  <c r="L354" i="1"/>
  <c r="M354" i="1" s="1"/>
  <c r="O7" i="1"/>
  <c r="O8" i="1"/>
  <c r="O10" i="1"/>
  <c r="O11" i="1"/>
  <c r="O4" i="1"/>
  <c r="L8" i="1"/>
  <c r="L11" i="1"/>
  <c r="L6" i="1"/>
  <c r="L4" i="1"/>
  <c r="O9" i="1"/>
  <c r="O6" i="1"/>
  <c r="O5" i="1"/>
  <c r="L7" i="1"/>
  <c r="L9" i="1"/>
  <c r="L10" i="1"/>
  <c r="L5" i="1"/>
  <c r="P5" i="1"/>
  <c r="P9" i="1"/>
  <c r="P10" i="1"/>
  <c r="P7" i="1"/>
  <c r="P6" i="1"/>
  <c r="P11" i="1"/>
  <c r="P8" i="1"/>
  <c r="N80" i="1"/>
  <c r="N336" i="1"/>
  <c r="N267" i="1"/>
  <c r="N202" i="1"/>
  <c r="N147" i="1"/>
  <c r="N210" i="1"/>
  <c r="N184" i="1"/>
  <c r="N275" i="1"/>
  <c r="N128" i="1"/>
  <c r="N27" i="1"/>
  <c r="N283" i="1"/>
  <c r="N186" i="1"/>
  <c r="N44" i="1"/>
  <c r="N124" i="1"/>
  <c r="N308" i="1"/>
  <c r="N66" i="1"/>
  <c r="N57" i="1"/>
  <c r="N79" i="1"/>
  <c r="N167" i="1"/>
  <c r="N247" i="1"/>
  <c r="N335" i="1"/>
  <c r="N98" i="1"/>
  <c r="N305" i="1"/>
  <c r="N173" i="1"/>
  <c r="N223" i="1"/>
  <c r="N65" i="1"/>
  <c r="N145" i="1"/>
  <c r="N233" i="1"/>
  <c r="N253" i="1"/>
  <c r="N13" i="1"/>
  <c r="N290" i="1"/>
  <c r="N252" i="1"/>
  <c r="N43" i="1"/>
  <c r="N234" i="1"/>
  <c r="N242" i="1"/>
  <c r="N18" i="1"/>
  <c r="N59" i="1"/>
  <c r="N218" i="1"/>
  <c r="N140" i="1"/>
  <c r="N14" i="1"/>
  <c r="N87" i="1"/>
  <c r="N263" i="1"/>
  <c r="N226" i="1"/>
  <c r="N345" i="1"/>
  <c r="N73" i="1"/>
  <c r="N257" i="1"/>
  <c r="N185" i="1"/>
  <c r="N268" i="1"/>
  <c r="N121" i="1"/>
  <c r="N264" i="1"/>
  <c r="N317" i="1"/>
  <c r="N350" i="1"/>
  <c r="N107" i="1"/>
  <c r="N298" i="1"/>
  <c r="N24" i="1"/>
  <c r="N178" i="1"/>
  <c r="N123" i="1"/>
  <c r="N282" i="1"/>
  <c r="N156" i="1"/>
  <c r="N164" i="1"/>
  <c r="N111" i="1"/>
  <c r="N279" i="1"/>
  <c r="N153" i="1"/>
  <c r="N45" i="1"/>
  <c r="N144" i="1"/>
  <c r="N75" i="1"/>
  <c r="N331" i="1"/>
  <c r="N266" i="1"/>
  <c r="N243" i="1"/>
  <c r="N306" i="1"/>
  <c r="N248" i="1"/>
  <c r="N114" i="1"/>
  <c r="N192" i="1"/>
  <c r="N91" i="1"/>
  <c r="N347" i="1"/>
  <c r="N250" i="1"/>
  <c r="N60" i="1"/>
  <c r="N148" i="1"/>
  <c r="N260" i="1"/>
  <c r="N36" i="1"/>
  <c r="N15" i="1"/>
  <c r="N103" i="1"/>
  <c r="N183" i="1"/>
  <c r="N271" i="1"/>
  <c r="N40" i="1"/>
  <c r="N61" i="1"/>
  <c r="N337" i="1"/>
  <c r="N291" i="1"/>
  <c r="N354" i="1"/>
  <c r="N81" i="1"/>
  <c r="N169" i="1"/>
  <c r="N289" i="1"/>
  <c r="N194" i="1"/>
  <c r="N104" i="1"/>
  <c r="N281" i="1"/>
  <c r="N284" i="1"/>
  <c r="N171" i="1"/>
  <c r="N344" i="1"/>
  <c r="N88" i="1"/>
  <c r="N32" i="1"/>
  <c r="N187" i="1"/>
  <c r="N346" i="1"/>
  <c r="N204" i="1"/>
  <c r="N191" i="1"/>
  <c r="N135" i="1"/>
  <c r="N303" i="1"/>
  <c r="N265" i="1"/>
  <c r="N68" i="1"/>
  <c r="N113" i="1"/>
  <c r="N200" i="1"/>
  <c r="N259" i="1"/>
  <c r="N316" i="1"/>
  <c r="N110" i="1"/>
  <c r="N322" i="1"/>
  <c r="N62" i="1"/>
  <c r="N48" i="1"/>
  <c r="N235" i="1"/>
  <c r="N115" i="1"/>
  <c r="N152" i="1"/>
  <c r="N96" i="1"/>
  <c r="N251" i="1"/>
  <c r="N28" i="1"/>
  <c r="N276" i="1"/>
  <c r="N338" i="1"/>
  <c r="N151" i="1"/>
  <c r="N323" i="1"/>
  <c r="N249" i="1"/>
  <c r="N139" i="1"/>
  <c r="N330" i="1"/>
  <c r="N56" i="1"/>
  <c r="N274" i="1"/>
  <c r="N155" i="1"/>
  <c r="N314" i="1"/>
  <c r="N172" i="1"/>
  <c r="N63" i="1"/>
  <c r="N119" i="1"/>
  <c r="N295" i="1"/>
  <c r="N241" i="1"/>
  <c r="N217" i="1"/>
  <c r="N105" i="1"/>
  <c r="N353" i="1"/>
  <c r="N131" i="1"/>
  <c r="N112" i="1"/>
  <c r="N211" i="1"/>
  <c r="N160" i="1"/>
  <c r="N52" i="1"/>
  <c r="N313" i="1"/>
  <c r="N343" i="1"/>
  <c r="N351" i="1"/>
  <c r="N35" i="1"/>
  <c r="N348" i="1"/>
  <c r="N292" i="1"/>
  <c r="N176" i="1"/>
  <c r="N307" i="1"/>
  <c r="N224" i="1"/>
  <c r="N76" i="1"/>
  <c r="N23" i="1"/>
  <c r="N168" i="1"/>
  <c r="N16" i="1"/>
  <c r="N203" i="1"/>
  <c r="N51" i="1"/>
  <c r="N120" i="1"/>
  <c r="N64" i="1"/>
  <c r="N219" i="1"/>
  <c r="N20" i="1"/>
  <c r="N236" i="1"/>
  <c r="N319" i="1"/>
  <c r="N143" i="1"/>
  <c r="N311" i="1"/>
  <c r="N273" i="1"/>
  <c r="N196" i="1"/>
  <c r="N129" i="1"/>
  <c r="N227" i="1"/>
  <c r="N34" i="1"/>
  <c r="N240" i="1"/>
  <c r="N50" i="1"/>
  <c r="N288" i="1"/>
  <c r="N92" i="1"/>
  <c r="N47" i="1"/>
  <c r="N67" i="1"/>
  <c r="N33" i="1"/>
  <c r="N228" i="1"/>
  <c r="N31" i="1"/>
  <c r="N157" i="1"/>
  <c r="N304" i="1"/>
  <c r="N146" i="1"/>
  <c r="N352" i="1"/>
  <c r="N116" i="1"/>
  <c r="N71" i="1"/>
  <c r="N89" i="1"/>
  <c r="N177" i="1"/>
  <c r="N301" i="1"/>
  <c r="N180" i="1"/>
  <c r="N132" i="1"/>
  <c r="N238" i="1"/>
  <c r="N324" i="1"/>
  <c r="N126" i="1"/>
  <c r="N318" i="1"/>
  <c r="N141" i="1"/>
  <c r="N342" i="1"/>
  <c r="N341" i="1"/>
  <c r="N326" i="1"/>
  <c r="N149" i="1"/>
  <c r="N205" i="1"/>
  <c r="N133" i="1"/>
  <c r="N86" i="1"/>
  <c r="N190" i="1"/>
  <c r="N109" i="1"/>
  <c r="N349" i="1"/>
  <c r="N93" i="1"/>
  <c r="N134" i="1"/>
  <c r="N327" i="1"/>
  <c r="N95" i="1"/>
  <c r="N137" i="1"/>
  <c r="N258" i="1"/>
  <c r="N162" i="1"/>
  <c r="N340" i="1"/>
  <c r="N142" i="1"/>
  <c r="N125" i="1"/>
  <c r="N77" i="1"/>
  <c r="N286" i="1"/>
  <c r="N246" i="1"/>
  <c r="N117" i="1"/>
  <c r="N54" i="1"/>
  <c r="N53" i="1"/>
  <c r="N22" i="1"/>
  <c r="N230" i="1"/>
  <c r="N9" i="1"/>
  <c r="N6" i="1"/>
  <c r="N221" i="1"/>
  <c r="N245" i="1"/>
  <c r="N182" i="1"/>
  <c r="N181" i="1"/>
  <c r="N150" i="1"/>
  <c r="N21" i="1"/>
  <c r="N12" i="1"/>
  <c r="N261" i="1"/>
  <c r="N229" i="1"/>
  <c r="N208" i="1"/>
  <c r="N74" i="1"/>
  <c r="N339" i="1"/>
  <c r="N312" i="1"/>
  <c r="N256" i="1"/>
  <c r="N58" i="1"/>
  <c r="N84" i="1"/>
  <c r="N78" i="1"/>
  <c r="N39" i="1"/>
  <c r="N207" i="1"/>
  <c r="N296" i="1"/>
  <c r="N328" i="1"/>
  <c r="N17" i="1"/>
  <c r="N193" i="1"/>
  <c r="N100" i="1"/>
  <c r="N188" i="1"/>
  <c r="N299" i="1"/>
  <c r="N216" i="1"/>
  <c r="N315" i="1"/>
  <c r="N332" i="1"/>
  <c r="N175" i="1"/>
  <c r="N329" i="1"/>
  <c r="N161" i="1"/>
  <c r="N25" i="1"/>
  <c r="N174" i="1"/>
  <c r="N94" i="1"/>
  <c r="N42" i="1"/>
  <c r="N280" i="1"/>
  <c r="N26" i="1"/>
  <c r="N287" i="1"/>
  <c r="N199" i="1"/>
  <c r="N72" i="1"/>
  <c r="N272" i="1"/>
  <c r="N138" i="1"/>
  <c r="N82" i="1"/>
  <c r="N83" i="1"/>
  <c r="N320" i="1"/>
  <c r="N122" i="1"/>
  <c r="N108" i="1"/>
  <c r="N270" i="1"/>
  <c r="N55" i="1"/>
  <c r="N231" i="1"/>
  <c r="N195" i="1"/>
  <c r="N130" i="1"/>
  <c r="N41" i="1"/>
  <c r="N209" i="1"/>
  <c r="N127" i="1"/>
  <c r="N220" i="1"/>
  <c r="N106" i="1"/>
  <c r="N19" i="1"/>
  <c r="N90" i="1"/>
  <c r="N206" i="1"/>
  <c r="N215" i="1"/>
  <c r="N99" i="1"/>
  <c r="N201" i="1"/>
  <c r="N212" i="1"/>
  <c r="N302" i="1"/>
  <c r="N189" i="1"/>
  <c r="N170" i="1"/>
  <c r="N179" i="1"/>
  <c r="N154" i="1"/>
  <c r="N136" i="1"/>
  <c r="N239" i="1"/>
  <c r="N97" i="1"/>
  <c r="N321" i="1"/>
  <c r="N232" i="1"/>
  <c r="N300" i="1"/>
  <c r="N46" i="1"/>
  <c r="N163" i="1"/>
  <c r="N30" i="1"/>
  <c r="N222" i="1"/>
  <c r="N7" i="1"/>
  <c r="N278" i="1"/>
  <c r="N277" i="1"/>
  <c r="N262" i="1"/>
  <c r="N165" i="1"/>
  <c r="N285" i="1"/>
  <c r="N101" i="1"/>
  <c r="N10" i="1"/>
  <c r="N118" i="1"/>
  <c r="N293" i="1"/>
  <c r="N11" i="1"/>
  <c r="N8" i="1"/>
  <c r="N325" i="1"/>
  <c r="N309" i="1"/>
  <c r="N297" i="1"/>
  <c r="N49" i="1"/>
  <c r="N225" i="1"/>
  <c r="N255" i="1"/>
  <c r="N244" i="1"/>
  <c r="N159" i="1"/>
  <c r="N334" i="1"/>
  <c r="N254" i="1"/>
  <c r="N269" i="1"/>
  <c r="N214" i="1"/>
  <c r="N85" i="1"/>
  <c r="N70" i="1"/>
  <c r="N69" i="1"/>
  <c r="N38" i="1"/>
  <c r="N158" i="1"/>
  <c r="N310" i="1"/>
  <c r="N237" i="1"/>
  <c r="N294" i="1"/>
  <c r="N213" i="1"/>
  <c r="N198" i="1"/>
  <c r="N197" i="1"/>
  <c r="N166" i="1"/>
  <c r="N37" i="1"/>
  <c r="N333" i="1"/>
  <c r="N29" i="1"/>
  <c r="N102" i="1"/>
  <c r="M5" i="1" l="1"/>
  <c r="M10" i="1"/>
  <c r="M9" i="1"/>
  <c r="M7" i="1"/>
  <c r="M4" i="1"/>
  <c r="M6" i="1"/>
  <c r="M11" i="1"/>
  <c r="M8" i="1"/>
  <c r="Q9" i="1"/>
  <c r="W9" i="1" s="1"/>
  <c r="Q11" i="1"/>
  <c r="W11" i="1" s="1"/>
  <c r="Q6" i="1"/>
  <c r="W6" i="1" s="1"/>
  <c r="Q10" i="1"/>
  <c r="W10" i="1" s="1"/>
  <c r="Q7" i="1"/>
  <c r="W7" i="1" s="1"/>
  <c r="Q8" i="1"/>
  <c r="W8" i="1" s="1"/>
  <c r="Q353" i="1"/>
  <c r="W353" i="1" s="1"/>
  <c r="Q349" i="1"/>
  <c r="W349" i="1" s="1"/>
  <c r="Q345" i="1"/>
  <c r="W345" i="1" s="1"/>
  <c r="Q341" i="1"/>
  <c r="W341" i="1" s="1"/>
  <c r="Q337" i="1"/>
  <c r="W337" i="1" s="1"/>
  <c r="Q333" i="1"/>
  <c r="W333" i="1" s="1"/>
  <c r="Q329" i="1"/>
  <c r="W329" i="1" s="1"/>
  <c r="Q325" i="1"/>
  <c r="W325" i="1" s="1"/>
  <c r="Q321" i="1"/>
  <c r="W321" i="1" s="1"/>
  <c r="Q317" i="1"/>
  <c r="W317" i="1" s="1"/>
  <c r="Q313" i="1"/>
  <c r="W313" i="1" s="1"/>
  <c r="Q309" i="1"/>
  <c r="W309" i="1" s="1"/>
  <c r="Q305" i="1"/>
  <c r="W305" i="1" s="1"/>
  <c r="Q301" i="1"/>
  <c r="W301" i="1" s="1"/>
  <c r="Q297" i="1"/>
  <c r="W297" i="1" s="1"/>
  <c r="Q293" i="1"/>
  <c r="W293" i="1" s="1"/>
  <c r="Q289" i="1"/>
  <c r="W289" i="1" s="1"/>
  <c r="Q285" i="1"/>
  <c r="W285" i="1" s="1"/>
  <c r="Q281" i="1"/>
  <c r="W281" i="1" s="1"/>
  <c r="Q277" i="1"/>
  <c r="W277" i="1" s="1"/>
  <c r="Q273" i="1"/>
  <c r="W273" i="1" s="1"/>
  <c r="Q269" i="1"/>
  <c r="W269" i="1" s="1"/>
  <c r="Q265" i="1"/>
  <c r="W265" i="1" s="1"/>
  <c r="Q261" i="1"/>
  <c r="W261" i="1" s="1"/>
  <c r="Q257" i="1"/>
  <c r="W257" i="1" s="1"/>
  <c r="Q253" i="1"/>
  <c r="W253" i="1" s="1"/>
  <c r="Q249" i="1"/>
  <c r="W249" i="1" s="1"/>
  <c r="Q245" i="1"/>
  <c r="W245" i="1" s="1"/>
  <c r="Q241" i="1"/>
  <c r="W241" i="1" s="1"/>
  <c r="Q237" i="1"/>
  <c r="W237" i="1" s="1"/>
  <c r="Q233" i="1"/>
  <c r="W233" i="1" s="1"/>
  <c r="Q229" i="1"/>
  <c r="W229" i="1" s="1"/>
  <c r="Q225" i="1"/>
  <c r="W225" i="1" s="1"/>
  <c r="Q221" i="1"/>
  <c r="W221" i="1" s="1"/>
  <c r="Q217" i="1"/>
  <c r="W217" i="1" s="1"/>
  <c r="Q213" i="1"/>
  <c r="W213" i="1" s="1"/>
  <c r="Q209" i="1"/>
  <c r="W209" i="1" s="1"/>
  <c r="Q205" i="1"/>
  <c r="W205" i="1" s="1"/>
  <c r="Q201" i="1"/>
  <c r="W201" i="1" s="1"/>
  <c r="Q197" i="1"/>
  <c r="W197" i="1" s="1"/>
  <c r="Q193" i="1"/>
  <c r="W193" i="1" s="1"/>
  <c r="Q189" i="1"/>
  <c r="W189" i="1" s="1"/>
  <c r="Q185" i="1"/>
  <c r="W185" i="1" s="1"/>
  <c r="Q181" i="1"/>
  <c r="W181" i="1" s="1"/>
  <c r="Q177" i="1"/>
  <c r="W177" i="1" s="1"/>
  <c r="Q173" i="1"/>
  <c r="W173" i="1" s="1"/>
  <c r="Q169" i="1"/>
  <c r="W169" i="1" s="1"/>
  <c r="Q165" i="1"/>
  <c r="W165" i="1" s="1"/>
  <c r="Q161" i="1"/>
  <c r="W161" i="1" s="1"/>
  <c r="Q157" i="1"/>
  <c r="W157" i="1" s="1"/>
  <c r="Q153" i="1"/>
  <c r="W153" i="1" s="1"/>
  <c r="Q149" i="1"/>
  <c r="W149" i="1" s="1"/>
  <c r="Q145" i="1"/>
  <c r="W145" i="1" s="1"/>
  <c r="Q139" i="1"/>
  <c r="W139" i="1" s="1"/>
  <c r="Q14" i="1"/>
  <c r="W14" i="1" s="1"/>
  <c r="Q351" i="1"/>
  <c r="W351" i="1" s="1"/>
  <c r="Q347" i="1"/>
  <c r="W347" i="1" s="1"/>
  <c r="Q343" i="1"/>
  <c r="W343" i="1" s="1"/>
  <c r="Q339" i="1"/>
  <c r="W339" i="1" s="1"/>
  <c r="Q335" i="1"/>
  <c r="W335" i="1" s="1"/>
  <c r="Q331" i="1"/>
  <c r="W331" i="1" s="1"/>
  <c r="Q327" i="1"/>
  <c r="W327" i="1" s="1"/>
  <c r="Q323" i="1"/>
  <c r="W323" i="1" s="1"/>
  <c r="Q319" i="1"/>
  <c r="W319" i="1" s="1"/>
  <c r="Q315" i="1"/>
  <c r="W315" i="1" s="1"/>
  <c r="Q311" i="1"/>
  <c r="W311" i="1" s="1"/>
  <c r="Q307" i="1"/>
  <c r="W307" i="1" s="1"/>
  <c r="Q303" i="1"/>
  <c r="W303" i="1" s="1"/>
  <c r="Q299" i="1"/>
  <c r="W299" i="1" s="1"/>
  <c r="Q295" i="1"/>
  <c r="W295" i="1" s="1"/>
  <c r="Q291" i="1"/>
  <c r="W291" i="1" s="1"/>
  <c r="Q287" i="1"/>
  <c r="W287" i="1" s="1"/>
  <c r="Q283" i="1"/>
  <c r="W283" i="1" s="1"/>
  <c r="Q279" i="1"/>
  <c r="W279" i="1" s="1"/>
  <c r="Q275" i="1"/>
  <c r="W275" i="1" s="1"/>
  <c r="Q271" i="1"/>
  <c r="W271" i="1" s="1"/>
  <c r="Q267" i="1"/>
  <c r="W267" i="1" s="1"/>
  <c r="Q263" i="1"/>
  <c r="W263" i="1" s="1"/>
  <c r="Q259" i="1"/>
  <c r="W259" i="1" s="1"/>
  <c r="Q255" i="1"/>
  <c r="W255" i="1" s="1"/>
  <c r="Q251" i="1"/>
  <c r="W251" i="1" s="1"/>
  <c r="Q247" i="1"/>
  <c r="W247" i="1" s="1"/>
  <c r="Q243" i="1"/>
  <c r="W243" i="1" s="1"/>
  <c r="Q239" i="1"/>
  <c r="W239" i="1" s="1"/>
  <c r="Q235" i="1"/>
  <c r="W235" i="1" s="1"/>
  <c r="Q231" i="1"/>
  <c r="W231" i="1" s="1"/>
  <c r="Q227" i="1"/>
  <c r="W227" i="1" s="1"/>
  <c r="Q223" i="1"/>
  <c r="W223" i="1" s="1"/>
  <c r="Q219" i="1"/>
  <c r="W219" i="1" s="1"/>
  <c r="Q215" i="1"/>
  <c r="W215" i="1" s="1"/>
  <c r="Q211" i="1"/>
  <c r="W211" i="1" s="1"/>
  <c r="Q207" i="1"/>
  <c r="W207" i="1" s="1"/>
  <c r="Q203" i="1"/>
  <c r="W203" i="1" s="1"/>
  <c r="Q199" i="1"/>
  <c r="W199" i="1" s="1"/>
  <c r="Q195" i="1"/>
  <c r="W195" i="1" s="1"/>
  <c r="Q191" i="1"/>
  <c r="W191" i="1" s="1"/>
  <c r="Q187" i="1"/>
  <c r="W187" i="1" s="1"/>
  <c r="Q183" i="1"/>
  <c r="W183" i="1" s="1"/>
  <c r="Q179" i="1"/>
  <c r="W179" i="1" s="1"/>
  <c r="Q175" i="1"/>
  <c r="W175" i="1" s="1"/>
  <c r="Q171" i="1"/>
  <c r="W171" i="1" s="1"/>
  <c r="Q167" i="1"/>
  <c r="W167" i="1" s="1"/>
  <c r="Q163" i="1"/>
  <c r="W163" i="1" s="1"/>
  <c r="Q159" i="1"/>
  <c r="W159" i="1" s="1"/>
  <c r="Q155" i="1"/>
  <c r="W155" i="1" s="1"/>
  <c r="Q151" i="1"/>
  <c r="W151" i="1" s="1"/>
  <c r="Q147" i="1"/>
  <c r="W147" i="1" s="1"/>
  <c r="Q143" i="1"/>
  <c r="W143" i="1" s="1"/>
  <c r="Q141" i="1"/>
  <c r="W141" i="1" s="1"/>
  <c r="Q137" i="1"/>
  <c r="W137" i="1" s="1"/>
  <c r="Q135" i="1"/>
  <c r="W135" i="1" s="1"/>
  <c r="Q133" i="1"/>
  <c r="W133" i="1" s="1"/>
  <c r="Q131" i="1"/>
  <c r="W131" i="1" s="1"/>
  <c r="Q129" i="1"/>
  <c r="W129" i="1" s="1"/>
  <c r="Q127" i="1"/>
  <c r="W127" i="1" s="1"/>
  <c r="Q125" i="1"/>
  <c r="W125" i="1" s="1"/>
  <c r="Q123" i="1"/>
  <c r="W123" i="1" s="1"/>
  <c r="Q121" i="1"/>
  <c r="W121" i="1" s="1"/>
  <c r="Q119" i="1"/>
  <c r="W119" i="1" s="1"/>
  <c r="Q117" i="1"/>
  <c r="W117" i="1" s="1"/>
  <c r="Q115" i="1"/>
  <c r="W115" i="1" s="1"/>
  <c r="Q113" i="1"/>
  <c r="W113" i="1" s="1"/>
  <c r="Q111" i="1"/>
  <c r="W111" i="1" s="1"/>
  <c r="Q109" i="1"/>
  <c r="W109" i="1" s="1"/>
  <c r="Q107" i="1"/>
  <c r="W107" i="1" s="1"/>
  <c r="Q105" i="1"/>
  <c r="W105" i="1" s="1"/>
  <c r="Q103" i="1"/>
  <c r="W103" i="1" s="1"/>
  <c r="Q101" i="1"/>
  <c r="W101" i="1" s="1"/>
  <c r="Q99" i="1"/>
  <c r="W99" i="1" s="1"/>
  <c r="Q97" i="1"/>
  <c r="W97" i="1" s="1"/>
  <c r="Q95" i="1"/>
  <c r="W95" i="1" s="1"/>
  <c r="Q93" i="1"/>
  <c r="W93" i="1" s="1"/>
  <c r="Q91" i="1"/>
  <c r="W91" i="1" s="1"/>
  <c r="Q89" i="1"/>
  <c r="W89" i="1" s="1"/>
  <c r="Q87" i="1"/>
  <c r="W87" i="1" s="1"/>
  <c r="Q85" i="1"/>
  <c r="W85" i="1" s="1"/>
  <c r="Q83" i="1"/>
  <c r="W83" i="1" s="1"/>
  <c r="Q81" i="1"/>
  <c r="W81" i="1" s="1"/>
  <c r="Q79" i="1"/>
  <c r="W79" i="1" s="1"/>
  <c r="Q77" i="1"/>
  <c r="W77" i="1" s="1"/>
  <c r="Q75" i="1"/>
  <c r="W75" i="1" s="1"/>
  <c r="Q73" i="1"/>
  <c r="W73" i="1" s="1"/>
  <c r="Q71" i="1"/>
  <c r="W71" i="1" s="1"/>
  <c r="Q69" i="1"/>
  <c r="W69" i="1" s="1"/>
  <c r="Q67" i="1"/>
  <c r="W67" i="1" s="1"/>
  <c r="Q65" i="1"/>
  <c r="W65" i="1" s="1"/>
  <c r="Q63" i="1"/>
  <c r="W63" i="1" s="1"/>
  <c r="Q61" i="1"/>
  <c r="W61" i="1" s="1"/>
  <c r="Q59" i="1"/>
  <c r="W59" i="1" s="1"/>
  <c r="Q57" i="1"/>
  <c r="W57" i="1" s="1"/>
  <c r="Q55" i="1"/>
  <c r="W55" i="1" s="1"/>
  <c r="Q53" i="1"/>
  <c r="W53" i="1" s="1"/>
  <c r="Q51" i="1"/>
  <c r="W51" i="1" s="1"/>
  <c r="Q49" i="1"/>
  <c r="W49" i="1" s="1"/>
  <c r="Q47" i="1"/>
  <c r="W47" i="1" s="1"/>
  <c r="Q45" i="1"/>
  <c r="W45" i="1" s="1"/>
  <c r="Q43" i="1"/>
  <c r="W43" i="1" s="1"/>
  <c r="Q41" i="1"/>
  <c r="W41" i="1" s="1"/>
  <c r="Q39" i="1"/>
  <c r="W39" i="1" s="1"/>
  <c r="Q37" i="1"/>
  <c r="W37" i="1" s="1"/>
  <c r="Q35" i="1"/>
  <c r="W35" i="1" s="1"/>
  <c r="Q33" i="1"/>
  <c r="W33" i="1" s="1"/>
  <c r="Q31" i="1"/>
  <c r="W31" i="1" s="1"/>
  <c r="Q29" i="1"/>
  <c r="W29" i="1" s="1"/>
  <c r="Q27" i="1"/>
  <c r="W27" i="1" s="1"/>
  <c r="Q25" i="1"/>
  <c r="W25" i="1" s="1"/>
  <c r="Q23" i="1"/>
  <c r="W23" i="1" s="1"/>
  <c r="Q21" i="1"/>
  <c r="W21" i="1" s="1"/>
  <c r="Q19" i="1"/>
  <c r="W19" i="1" s="1"/>
  <c r="Q17" i="1"/>
  <c r="W17" i="1" s="1"/>
  <c r="Q15" i="1"/>
  <c r="W15" i="1" s="1"/>
  <c r="N5" i="1"/>
  <c r="X15" i="1" l="1"/>
  <c r="Y15" i="1"/>
  <c r="X27" i="1"/>
  <c r="Y27" i="1"/>
  <c r="X35" i="1"/>
  <c r="Y35" i="1"/>
  <c r="X43" i="1"/>
  <c r="Y43" i="1"/>
  <c r="X51" i="1"/>
  <c r="Y51" i="1"/>
  <c r="X17" i="1"/>
  <c r="Y17" i="1"/>
  <c r="X21" i="1"/>
  <c r="Y21" i="1"/>
  <c r="X25" i="1"/>
  <c r="Y25" i="1"/>
  <c r="X29" i="1"/>
  <c r="Y29" i="1"/>
  <c r="X33" i="1"/>
  <c r="Y33" i="1"/>
  <c r="X37" i="1"/>
  <c r="Y37" i="1"/>
  <c r="X41" i="1"/>
  <c r="Y41" i="1"/>
  <c r="X45" i="1"/>
  <c r="Y45" i="1"/>
  <c r="X49" i="1"/>
  <c r="Y49" i="1"/>
  <c r="X53" i="1"/>
  <c r="Y53" i="1"/>
  <c r="Y57" i="1"/>
  <c r="X57" i="1"/>
  <c r="Y61" i="1"/>
  <c r="X61" i="1"/>
  <c r="Y65" i="1"/>
  <c r="X65" i="1"/>
  <c r="Y69" i="1"/>
  <c r="X69" i="1"/>
  <c r="Y73" i="1"/>
  <c r="X73" i="1"/>
  <c r="Y77" i="1"/>
  <c r="X77" i="1"/>
  <c r="Y81" i="1"/>
  <c r="X81" i="1"/>
  <c r="Y85" i="1"/>
  <c r="X85" i="1"/>
  <c r="Y89" i="1"/>
  <c r="X89" i="1"/>
  <c r="Y93" i="1"/>
  <c r="X93" i="1"/>
  <c r="Y97" i="1"/>
  <c r="X97" i="1"/>
  <c r="Y101" i="1"/>
  <c r="X101" i="1"/>
  <c r="Y105" i="1"/>
  <c r="X105" i="1"/>
  <c r="Y109" i="1"/>
  <c r="X109" i="1"/>
  <c r="Y113" i="1"/>
  <c r="X113" i="1"/>
  <c r="Y117" i="1"/>
  <c r="X117" i="1"/>
  <c r="Y121" i="1"/>
  <c r="X121" i="1"/>
  <c r="Y125" i="1"/>
  <c r="X125" i="1"/>
  <c r="Y129" i="1"/>
  <c r="X129" i="1"/>
  <c r="Y133" i="1"/>
  <c r="X133" i="1"/>
  <c r="Y137" i="1"/>
  <c r="X137" i="1"/>
  <c r="Y143" i="1"/>
  <c r="X143" i="1"/>
  <c r="X151" i="1"/>
  <c r="Y151" i="1"/>
  <c r="X159" i="1"/>
  <c r="Y159" i="1"/>
  <c r="X167" i="1"/>
  <c r="Y167" i="1"/>
  <c r="X175" i="1"/>
  <c r="Y175" i="1"/>
  <c r="X183" i="1"/>
  <c r="Y183" i="1"/>
  <c r="X191" i="1"/>
  <c r="Y191" i="1"/>
  <c r="Y199" i="1"/>
  <c r="X199" i="1"/>
  <c r="Y207" i="1"/>
  <c r="X207" i="1"/>
  <c r="Y215" i="1"/>
  <c r="X215" i="1"/>
  <c r="Y223" i="1"/>
  <c r="X223" i="1"/>
  <c r="Y231" i="1"/>
  <c r="X231" i="1"/>
  <c r="Y239" i="1"/>
  <c r="X239" i="1"/>
  <c r="Y247" i="1"/>
  <c r="X247" i="1"/>
  <c r="Y255" i="1"/>
  <c r="X255" i="1"/>
  <c r="X263" i="1"/>
  <c r="Y263" i="1"/>
  <c r="Y271" i="1"/>
  <c r="X271" i="1"/>
  <c r="Y279" i="1"/>
  <c r="X279" i="1"/>
  <c r="Y287" i="1"/>
  <c r="X287" i="1"/>
  <c r="X295" i="1"/>
  <c r="Y295" i="1"/>
  <c r="X303" i="1"/>
  <c r="Y303" i="1"/>
  <c r="X311" i="1"/>
  <c r="Y311" i="1"/>
  <c r="Y319" i="1"/>
  <c r="X319" i="1"/>
  <c r="Y327" i="1"/>
  <c r="X327" i="1"/>
  <c r="Y335" i="1"/>
  <c r="X335" i="1"/>
  <c r="Y343" i="1"/>
  <c r="X343" i="1"/>
  <c r="Y351" i="1"/>
  <c r="X351" i="1"/>
  <c r="Y139" i="1"/>
  <c r="X139" i="1"/>
  <c r="X149" i="1"/>
  <c r="Y149" i="1"/>
  <c r="X157" i="1"/>
  <c r="Y157" i="1"/>
  <c r="X165" i="1"/>
  <c r="Y165" i="1"/>
  <c r="X173" i="1"/>
  <c r="Y173" i="1"/>
  <c r="X181" i="1"/>
  <c r="Y181" i="1"/>
  <c r="X189" i="1"/>
  <c r="Y189" i="1"/>
  <c r="Y197" i="1"/>
  <c r="X197" i="1"/>
  <c r="Y205" i="1"/>
  <c r="X205" i="1"/>
  <c r="Y213" i="1"/>
  <c r="X213" i="1"/>
  <c r="Y221" i="1"/>
  <c r="X221" i="1"/>
  <c r="Y229" i="1"/>
  <c r="X229" i="1"/>
  <c r="Y237" i="1"/>
  <c r="X237" i="1"/>
  <c r="Y245" i="1"/>
  <c r="X245" i="1"/>
  <c r="Y253" i="1"/>
  <c r="X253" i="1"/>
  <c r="X261" i="1"/>
  <c r="Y261" i="1"/>
  <c r="X269" i="1"/>
  <c r="Y269" i="1"/>
  <c r="Y277" i="1"/>
  <c r="X277" i="1"/>
  <c r="Y285" i="1"/>
  <c r="X285" i="1"/>
  <c r="X293" i="1"/>
  <c r="Y293" i="1"/>
  <c r="X301" i="1"/>
  <c r="Y301" i="1"/>
  <c r="X309" i="1"/>
  <c r="Y309" i="1"/>
  <c r="Y317" i="1"/>
  <c r="X317" i="1"/>
  <c r="Y325" i="1"/>
  <c r="X325" i="1"/>
  <c r="Y333" i="1"/>
  <c r="X333" i="1"/>
  <c r="Y341" i="1"/>
  <c r="X341" i="1"/>
  <c r="Y349" i="1"/>
  <c r="X349" i="1"/>
  <c r="X8" i="1"/>
  <c r="Y8" i="1"/>
  <c r="X10" i="1"/>
  <c r="Y10" i="1"/>
  <c r="X11" i="1"/>
  <c r="Y11" i="1"/>
  <c r="X19" i="1"/>
  <c r="Y19" i="1"/>
  <c r="X23" i="1"/>
  <c r="Y23" i="1"/>
  <c r="X31" i="1"/>
  <c r="Y31" i="1"/>
  <c r="X39" i="1"/>
  <c r="Y39" i="1"/>
  <c r="X47" i="1"/>
  <c r="Y47" i="1"/>
  <c r="X55" i="1"/>
  <c r="Y55" i="1"/>
  <c r="Y59" i="1"/>
  <c r="X59" i="1"/>
  <c r="Y63" i="1"/>
  <c r="X63" i="1"/>
  <c r="Y67" i="1"/>
  <c r="X67" i="1"/>
  <c r="Y71" i="1"/>
  <c r="X71" i="1"/>
  <c r="Y75" i="1"/>
  <c r="X75" i="1"/>
  <c r="Y79" i="1"/>
  <c r="X79" i="1"/>
  <c r="Y83" i="1"/>
  <c r="X83" i="1"/>
  <c r="Y87" i="1"/>
  <c r="X87" i="1"/>
  <c r="Y91" i="1"/>
  <c r="X91" i="1"/>
  <c r="Y95" i="1"/>
  <c r="X95" i="1"/>
  <c r="Y99" i="1"/>
  <c r="X99" i="1"/>
  <c r="Y103" i="1"/>
  <c r="X103" i="1"/>
  <c r="Y107" i="1"/>
  <c r="X107" i="1"/>
  <c r="Y111" i="1"/>
  <c r="X111" i="1"/>
  <c r="Y115" i="1"/>
  <c r="X115" i="1"/>
  <c r="Y119" i="1"/>
  <c r="X119" i="1"/>
  <c r="Y123" i="1"/>
  <c r="X123" i="1"/>
  <c r="Y127" i="1"/>
  <c r="X127" i="1"/>
  <c r="Y131" i="1"/>
  <c r="X131" i="1"/>
  <c r="Y135" i="1"/>
  <c r="X135" i="1"/>
  <c r="Y141" i="1"/>
  <c r="X141" i="1"/>
  <c r="X147" i="1"/>
  <c r="Y147" i="1"/>
  <c r="X155" i="1"/>
  <c r="Y155" i="1"/>
  <c r="X163" i="1"/>
  <c r="Y163" i="1"/>
  <c r="X171" i="1"/>
  <c r="Y171" i="1"/>
  <c r="X179" i="1"/>
  <c r="Y179" i="1"/>
  <c r="X187" i="1"/>
  <c r="Y187" i="1"/>
  <c r="X195" i="1"/>
  <c r="Y195" i="1"/>
  <c r="Y203" i="1"/>
  <c r="X203" i="1"/>
  <c r="Y211" i="1"/>
  <c r="X211" i="1"/>
  <c r="Y219" i="1"/>
  <c r="X219" i="1"/>
  <c r="Y227" i="1"/>
  <c r="X227" i="1"/>
  <c r="Y235" i="1"/>
  <c r="X235" i="1"/>
  <c r="Y243" i="1"/>
  <c r="X243" i="1"/>
  <c r="Y251" i="1"/>
  <c r="X251" i="1"/>
  <c r="Y259" i="1"/>
  <c r="X259" i="1"/>
  <c r="X267" i="1"/>
  <c r="Y267" i="1"/>
  <c r="Y275" i="1"/>
  <c r="X275" i="1"/>
  <c r="Y283" i="1"/>
  <c r="X283" i="1"/>
  <c r="Y291" i="1"/>
  <c r="X291" i="1"/>
  <c r="X299" i="1"/>
  <c r="Y299" i="1"/>
  <c r="X307" i="1"/>
  <c r="Y307" i="1"/>
  <c r="Y315" i="1"/>
  <c r="X315" i="1"/>
  <c r="Y323" i="1"/>
  <c r="X323" i="1"/>
  <c r="Y331" i="1"/>
  <c r="X331" i="1"/>
  <c r="Y339" i="1"/>
  <c r="X339" i="1"/>
  <c r="Y347" i="1"/>
  <c r="X347" i="1"/>
  <c r="X14" i="1"/>
  <c r="Y14" i="1"/>
  <c r="Y145" i="1"/>
  <c r="X145" i="1"/>
  <c r="X153" i="1"/>
  <c r="Y153" i="1"/>
  <c r="X161" i="1"/>
  <c r="Y161" i="1"/>
  <c r="X169" i="1"/>
  <c r="Y169" i="1"/>
  <c r="X177" i="1"/>
  <c r="Y177" i="1"/>
  <c r="X185" i="1"/>
  <c r="Y185" i="1"/>
  <c r="X193" i="1"/>
  <c r="Y193" i="1"/>
  <c r="Y201" i="1"/>
  <c r="X201" i="1"/>
  <c r="Y209" i="1"/>
  <c r="X209" i="1"/>
  <c r="Y217" i="1"/>
  <c r="X217" i="1"/>
  <c r="Y225" i="1"/>
  <c r="X225" i="1"/>
  <c r="Y233" i="1"/>
  <c r="X233" i="1"/>
  <c r="Y241" i="1"/>
  <c r="X241" i="1"/>
  <c r="Y249" i="1"/>
  <c r="X249" i="1"/>
  <c r="Y257" i="1"/>
  <c r="X257" i="1"/>
  <c r="X265" i="1"/>
  <c r="Y265" i="1"/>
  <c r="Y273" i="1"/>
  <c r="X273" i="1"/>
  <c r="Y281" i="1"/>
  <c r="X281" i="1"/>
  <c r="Y289" i="1"/>
  <c r="X289" i="1"/>
  <c r="X297" i="1"/>
  <c r="Y297" i="1"/>
  <c r="X305" i="1"/>
  <c r="Y305" i="1"/>
  <c r="Y313" i="1"/>
  <c r="X313" i="1"/>
  <c r="Y321" i="1"/>
  <c r="X321" i="1"/>
  <c r="Y329" i="1"/>
  <c r="X329" i="1"/>
  <c r="Y337" i="1"/>
  <c r="X337" i="1"/>
  <c r="Y345" i="1"/>
  <c r="X345" i="1"/>
  <c r="Y353" i="1"/>
  <c r="X353" i="1"/>
  <c r="X7" i="1"/>
  <c r="Y7" i="1"/>
  <c r="X6" i="1"/>
  <c r="Y6" i="1"/>
  <c r="X9" i="1"/>
  <c r="Y9" i="1"/>
  <c r="Q5" i="1"/>
  <c r="W5" i="1" s="1"/>
  <c r="Y5" i="1" s="1"/>
  <c r="Q13" i="1"/>
  <c r="W13" i="1" s="1"/>
  <c r="Q18" i="1"/>
  <c r="W18" i="1" s="1"/>
  <c r="Q22" i="1"/>
  <c r="W22" i="1" s="1"/>
  <c r="Q26" i="1"/>
  <c r="W26" i="1" s="1"/>
  <c r="Q30" i="1"/>
  <c r="W30" i="1" s="1"/>
  <c r="Q34" i="1"/>
  <c r="W34" i="1" s="1"/>
  <c r="Q38" i="1"/>
  <c r="W38" i="1" s="1"/>
  <c r="Q42" i="1"/>
  <c r="W42" i="1" s="1"/>
  <c r="Q46" i="1"/>
  <c r="W46" i="1" s="1"/>
  <c r="Q50" i="1"/>
  <c r="W50" i="1" s="1"/>
  <c r="Q54" i="1"/>
  <c r="W54" i="1" s="1"/>
  <c r="Q58" i="1"/>
  <c r="W58" i="1" s="1"/>
  <c r="Q62" i="1"/>
  <c r="W62" i="1" s="1"/>
  <c r="Q66" i="1"/>
  <c r="W66" i="1" s="1"/>
  <c r="Q70" i="1"/>
  <c r="W70" i="1" s="1"/>
  <c r="Q74" i="1"/>
  <c r="W74" i="1" s="1"/>
  <c r="Q78" i="1"/>
  <c r="W78" i="1" s="1"/>
  <c r="Q82" i="1"/>
  <c r="W82" i="1" s="1"/>
  <c r="Q86" i="1"/>
  <c r="W86" i="1" s="1"/>
  <c r="Q90" i="1"/>
  <c r="W90" i="1" s="1"/>
  <c r="Q94" i="1"/>
  <c r="W94" i="1" s="1"/>
  <c r="Q98" i="1"/>
  <c r="W98" i="1" s="1"/>
  <c r="Q102" i="1"/>
  <c r="W102" i="1" s="1"/>
  <c r="Q106" i="1"/>
  <c r="W106" i="1" s="1"/>
  <c r="Q110" i="1"/>
  <c r="W110" i="1" s="1"/>
  <c r="Q114" i="1"/>
  <c r="W114" i="1" s="1"/>
  <c r="Q118" i="1"/>
  <c r="W118" i="1" s="1"/>
  <c r="Q122" i="1"/>
  <c r="W122" i="1" s="1"/>
  <c r="Q126" i="1"/>
  <c r="W126" i="1" s="1"/>
  <c r="Q130" i="1"/>
  <c r="W130" i="1" s="1"/>
  <c r="Q134" i="1"/>
  <c r="W134" i="1" s="1"/>
  <c r="Q138" i="1"/>
  <c r="W138" i="1" s="1"/>
  <c r="Q142" i="1"/>
  <c r="W142" i="1" s="1"/>
  <c r="Q146" i="1"/>
  <c r="W146" i="1" s="1"/>
  <c r="Q150" i="1"/>
  <c r="W150" i="1" s="1"/>
  <c r="Q154" i="1"/>
  <c r="W154" i="1" s="1"/>
  <c r="Q158" i="1"/>
  <c r="W158" i="1" s="1"/>
  <c r="Q162" i="1"/>
  <c r="W162" i="1" s="1"/>
  <c r="Q166" i="1"/>
  <c r="W166" i="1" s="1"/>
  <c r="Q170" i="1"/>
  <c r="W170" i="1" s="1"/>
  <c r="Q174" i="1"/>
  <c r="W174" i="1" s="1"/>
  <c r="Q178" i="1"/>
  <c r="W178" i="1" s="1"/>
  <c r="Q182" i="1"/>
  <c r="W182" i="1" s="1"/>
  <c r="Q186" i="1"/>
  <c r="W186" i="1" s="1"/>
  <c r="Q190" i="1"/>
  <c r="W190" i="1" s="1"/>
  <c r="Q194" i="1"/>
  <c r="W194" i="1" s="1"/>
  <c r="Q198" i="1"/>
  <c r="W198" i="1" s="1"/>
  <c r="Q202" i="1"/>
  <c r="W202" i="1" s="1"/>
  <c r="Q206" i="1"/>
  <c r="W206" i="1" s="1"/>
  <c r="Q210" i="1"/>
  <c r="W210" i="1" s="1"/>
  <c r="Q214" i="1"/>
  <c r="W214" i="1" s="1"/>
  <c r="Q218" i="1"/>
  <c r="W218" i="1" s="1"/>
  <c r="Q222" i="1"/>
  <c r="W222" i="1" s="1"/>
  <c r="Q226" i="1"/>
  <c r="W226" i="1" s="1"/>
  <c r="Q230" i="1"/>
  <c r="W230" i="1" s="1"/>
  <c r="Q234" i="1"/>
  <c r="W234" i="1" s="1"/>
  <c r="Q238" i="1"/>
  <c r="W238" i="1" s="1"/>
  <c r="Q242" i="1"/>
  <c r="W242" i="1" s="1"/>
  <c r="Q246" i="1"/>
  <c r="W246" i="1" s="1"/>
  <c r="Q250" i="1"/>
  <c r="W250" i="1" s="1"/>
  <c r="Q254" i="1"/>
  <c r="W254" i="1" s="1"/>
  <c r="Q258" i="1"/>
  <c r="W258" i="1" s="1"/>
  <c r="Q262" i="1"/>
  <c r="W262" i="1" s="1"/>
  <c r="Q266" i="1"/>
  <c r="W266" i="1" s="1"/>
  <c r="Q270" i="1"/>
  <c r="W270" i="1" s="1"/>
  <c r="Q274" i="1"/>
  <c r="W274" i="1" s="1"/>
  <c r="Q278" i="1"/>
  <c r="W278" i="1" s="1"/>
  <c r="Q282" i="1"/>
  <c r="W282" i="1" s="1"/>
  <c r="Q286" i="1"/>
  <c r="W286" i="1" s="1"/>
  <c r="Q290" i="1"/>
  <c r="W290" i="1" s="1"/>
  <c r="Q294" i="1"/>
  <c r="W294" i="1" s="1"/>
  <c r="Q298" i="1"/>
  <c r="W298" i="1" s="1"/>
  <c r="Q302" i="1"/>
  <c r="W302" i="1" s="1"/>
  <c r="Q306" i="1"/>
  <c r="W306" i="1" s="1"/>
  <c r="Q310" i="1"/>
  <c r="W310" i="1" s="1"/>
  <c r="Q314" i="1"/>
  <c r="W314" i="1" s="1"/>
  <c r="Q318" i="1"/>
  <c r="W318" i="1" s="1"/>
  <c r="Q322" i="1"/>
  <c r="W322" i="1" s="1"/>
  <c r="Q326" i="1"/>
  <c r="W326" i="1" s="1"/>
  <c r="Q330" i="1"/>
  <c r="W330" i="1" s="1"/>
  <c r="Q334" i="1"/>
  <c r="W334" i="1" s="1"/>
  <c r="Q338" i="1"/>
  <c r="W338" i="1" s="1"/>
  <c r="Q342" i="1"/>
  <c r="W342" i="1" s="1"/>
  <c r="Q346" i="1"/>
  <c r="W346" i="1" s="1"/>
  <c r="Q350" i="1"/>
  <c r="W350" i="1" s="1"/>
  <c r="Q354" i="1"/>
  <c r="W354" i="1" s="1"/>
  <c r="Q12" i="1"/>
  <c r="W12" i="1" s="1"/>
  <c r="Q16" i="1"/>
  <c r="W16" i="1" s="1"/>
  <c r="Q20" i="1"/>
  <c r="W20" i="1" s="1"/>
  <c r="Q24" i="1"/>
  <c r="W24" i="1" s="1"/>
  <c r="Q28" i="1"/>
  <c r="W28" i="1" s="1"/>
  <c r="Q32" i="1"/>
  <c r="W32" i="1" s="1"/>
  <c r="Q36" i="1"/>
  <c r="W36" i="1" s="1"/>
  <c r="Q40" i="1"/>
  <c r="W40" i="1" s="1"/>
  <c r="Q44" i="1"/>
  <c r="W44" i="1" s="1"/>
  <c r="Q48" i="1"/>
  <c r="W48" i="1" s="1"/>
  <c r="Q52" i="1"/>
  <c r="W52" i="1" s="1"/>
  <c r="Q56" i="1"/>
  <c r="W56" i="1" s="1"/>
  <c r="Q60" i="1"/>
  <c r="W60" i="1" s="1"/>
  <c r="Q64" i="1"/>
  <c r="W64" i="1" s="1"/>
  <c r="Q68" i="1"/>
  <c r="W68" i="1" s="1"/>
  <c r="Q72" i="1"/>
  <c r="W72" i="1" s="1"/>
  <c r="Q76" i="1"/>
  <c r="W76" i="1" s="1"/>
  <c r="Q80" i="1"/>
  <c r="W80" i="1" s="1"/>
  <c r="Q84" i="1"/>
  <c r="W84" i="1" s="1"/>
  <c r="Q88" i="1"/>
  <c r="W88" i="1" s="1"/>
  <c r="Q92" i="1"/>
  <c r="W92" i="1" s="1"/>
  <c r="Q96" i="1"/>
  <c r="W96" i="1" s="1"/>
  <c r="Q100" i="1"/>
  <c r="W100" i="1" s="1"/>
  <c r="Q104" i="1"/>
  <c r="W104" i="1" s="1"/>
  <c r="Q108" i="1"/>
  <c r="W108" i="1" s="1"/>
  <c r="Q112" i="1"/>
  <c r="W112" i="1" s="1"/>
  <c r="Q116" i="1"/>
  <c r="W116" i="1" s="1"/>
  <c r="Q120" i="1"/>
  <c r="W120" i="1" s="1"/>
  <c r="Q124" i="1"/>
  <c r="W124" i="1" s="1"/>
  <c r="Q128" i="1"/>
  <c r="W128" i="1" s="1"/>
  <c r="Q132" i="1"/>
  <c r="W132" i="1" s="1"/>
  <c r="Q136" i="1"/>
  <c r="W136" i="1" s="1"/>
  <c r="Q140" i="1"/>
  <c r="W140" i="1" s="1"/>
  <c r="Q144" i="1"/>
  <c r="W144" i="1" s="1"/>
  <c r="Q148" i="1"/>
  <c r="W148" i="1" s="1"/>
  <c r="Q152" i="1"/>
  <c r="W152" i="1" s="1"/>
  <c r="Q156" i="1"/>
  <c r="W156" i="1" s="1"/>
  <c r="Q160" i="1"/>
  <c r="W160" i="1" s="1"/>
  <c r="Q164" i="1"/>
  <c r="W164" i="1" s="1"/>
  <c r="Q168" i="1"/>
  <c r="W168" i="1" s="1"/>
  <c r="Q172" i="1"/>
  <c r="W172" i="1" s="1"/>
  <c r="Q176" i="1"/>
  <c r="W176" i="1" s="1"/>
  <c r="Q180" i="1"/>
  <c r="W180" i="1" s="1"/>
  <c r="Q184" i="1"/>
  <c r="W184" i="1" s="1"/>
  <c r="Q188" i="1"/>
  <c r="W188" i="1" s="1"/>
  <c r="Q192" i="1"/>
  <c r="W192" i="1" s="1"/>
  <c r="Q196" i="1"/>
  <c r="W196" i="1" s="1"/>
  <c r="Q200" i="1"/>
  <c r="W200" i="1" s="1"/>
  <c r="Q204" i="1"/>
  <c r="W204" i="1" s="1"/>
  <c r="Q208" i="1"/>
  <c r="W208" i="1" s="1"/>
  <c r="Q212" i="1"/>
  <c r="W212" i="1" s="1"/>
  <c r="Q216" i="1"/>
  <c r="W216" i="1" s="1"/>
  <c r="Q220" i="1"/>
  <c r="W220" i="1" s="1"/>
  <c r="Q224" i="1"/>
  <c r="W224" i="1" s="1"/>
  <c r="Q228" i="1"/>
  <c r="W228" i="1" s="1"/>
  <c r="Q232" i="1"/>
  <c r="W232" i="1" s="1"/>
  <c r="Q236" i="1"/>
  <c r="W236" i="1" s="1"/>
  <c r="Q240" i="1"/>
  <c r="W240" i="1" s="1"/>
  <c r="Q244" i="1"/>
  <c r="W244" i="1" s="1"/>
  <c r="Q248" i="1"/>
  <c r="W248" i="1" s="1"/>
  <c r="Q252" i="1"/>
  <c r="W252" i="1" s="1"/>
  <c r="Q256" i="1"/>
  <c r="W256" i="1" s="1"/>
  <c r="Q260" i="1"/>
  <c r="W260" i="1" s="1"/>
  <c r="Q264" i="1"/>
  <c r="W264" i="1" s="1"/>
  <c r="Q268" i="1"/>
  <c r="W268" i="1" s="1"/>
  <c r="Q272" i="1"/>
  <c r="W272" i="1" s="1"/>
  <c r="Q276" i="1"/>
  <c r="W276" i="1" s="1"/>
  <c r="Q280" i="1"/>
  <c r="W280" i="1" s="1"/>
  <c r="Q284" i="1"/>
  <c r="W284" i="1" s="1"/>
  <c r="Q288" i="1"/>
  <c r="W288" i="1" s="1"/>
  <c r="Q292" i="1"/>
  <c r="W292" i="1" s="1"/>
  <c r="Q296" i="1"/>
  <c r="W296" i="1" s="1"/>
  <c r="Q300" i="1"/>
  <c r="W300" i="1" s="1"/>
  <c r="Q304" i="1"/>
  <c r="W304" i="1" s="1"/>
  <c r="Q308" i="1"/>
  <c r="W308" i="1" s="1"/>
  <c r="Q312" i="1"/>
  <c r="W312" i="1" s="1"/>
  <c r="Q316" i="1"/>
  <c r="W316" i="1" s="1"/>
  <c r="Q320" i="1"/>
  <c r="W320" i="1" s="1"/>
  <c r="Q324" i="1"/>
  <c r="W324" i="1" s="1"/>
  <c r="Q328" i="1"/>
  <c r="W328" i="1" s="1"/>
  <c r="Q332" i="1"/>
  <c r="W332" i="1" s="1"/>
  <c r="Q336" i="1"/>
  <c r="W336" i="1" s="1"/>
  <c r="Q340" i="1"/>
  <c r="W340" i="1" s="1"/>
  <c r="Q344" i="1"/>
  <c r="W344" i="1" s="1"/>
  <c r="Q348" i="1"/>
  <c r="W348" i="1" s="1"/>
  <c r="Q352" i="1"/>
  <c r="W352" i="1" s="1"/>
  <c r="Y344" i="1" l="1"/>
  <c r="X344" i="1"/>
  <c r="Y328" i="1"/>
  <c r="X328" i="1"/>
  <c r="Y312" i="1"/>
  <c r="X312" i="1"/>
  <c r="Y348" i="1"/>
  <c r="X348" i="1"/>
  <c r="Y340" i="1"/>
  <c r="X340" i="1"/>
  <c r="Y332" i="1"/>
  <c r="X332" i="1"/>
  <c r="Y324" i="1"/>
  <c r="X324" i="1"/>
  <c r="Y316" i="1"/>
  <c r="X316" i="1"/>
  <c r="X308" i="1"/>
  <c r="Y308" i="1"/>
  <c r="X300" i="1"/>
  <c r="Y300" i="1"/>
  <c r="X292" i="1"/>
  <c r="Y292" i="1"/>
  <c r="Y284" i="1"/>
  <c r="X284" i="1"/>
  <c r="Y276" i="1"/>
  <c r="X276" i="1"/>
  <c r="X268" i="1"/>
  <c r="Y268" i="1"/>
  <c r="X260" i="1"/>
  <c r="Y260" i="1"/>
  <c r="Y252" i="1"/>
  <c r="X252" i="1"/>
  <c r="Y244" i="1"/>
  <c r="X244" i="1"/>
  <c r="Y236" i="1"/>
  <c r="X236" i="1"/>
  <c r="Y228" i="1"/>
  <c r="X228" i="1"/>
  <c r="Y220" i="1"/>
  <c r="X220" i="1"/>
  <c r="Y212" i="1"/>
  <c r="X212" i="1"/>
  <c r="Y204" i="1"/>
  <c r="X204" i="1"/>
  <c r="Y196" i="1"/>
  <c r="X196" i="1"/>
  <c r="X188" i="1"/>
  <c r="Y188" i="1"/>
  <c r="X180" i="1"/>
  <c r="Y180" i="1"/>
  <c r="X172" i="1"/>
  <c r="Y172" i="1"/>
  <c r="X164" i="1"/>
  <c r="Y164" i="1"/>
  <c r="X156" i="1"/>
  <c r="Y156" i="1"/>
  <c r="X148" i="1"/>
  <c r="Y148" i="1"/>
  <c r="Y140" i="1"/>
  <c r="X140" i="1"/>
  <c r="Y132" i="1"/>
  <c r="X132" i="1"/>
  <c r="Y124" i="1"/>
  <c r="X124" i="1"/>
  <c r="Y116" i="1"/>
  <c r="X116" i="1"/>
  <c r="Y108" i="1"/>
  <c r="X108" i="1"/>
  <c r="Y100" i="1"/>
  <c r="X100" i="1"/>
  <c r="Y92" i="1"/>
  <c r="X92" i="1"/>
  <c r="Y84" i="1"/>
  <c r="X84" i="1"/>
  <c r="Y76" i="1"/>
  <c r="X76" i="1"/>
  <c r="Y68" i="1"/>
  <c r="X68" i="1"/>
  <c r="Y60" i="1"/>
  <c r="X60" i="1"/>
  <c r="X52" i="1"/>
  <c r="Y52" i="1"/>
  <c r="X44" i="1"/>
  <c r="Y44" i="1"/>
  <c r="X36" i="1"/>
  <c r="Y36" i="1"/>
  <c r="X28" i="1"/>
  <c r="Y28" i="1"/>
  <c r="X20" i="1"/>
  <c r="Y20" i="1"/>
  <c r="X12" i="1"/>
  <c r="Y12" i="1"/>
  <c r="Y350" i="1"/>
  <c r="X350" i="1"/>
  <c r="Y342" i="1"/>
  <c r="X342" i="1"/>
  <c r="Y334" i="1"/>
  <c r="X334" i="1"/>
  <c r="Y326" i="1"/>
  <c r="X326" i="1"/>
  <c r="Y318" i="1"/>
  <c r="X318" i="1"/>
  <c r="X310" i="1"/>
  <c r="Y310" i="1"/>
  <c r="X302" i="1"/>
  <c r="Y302" i="1"/>
  <c r="X294" i="1"/>
  <c r="Y294" i="1"/>
  <c r="Y286" i="1"/>
  <c r="X286" i="1"/>
  <c r="Y278" i="1"/>
  <c r="X278" i="1"/>
  <c r="Y270" i="1"/>
  <c r="X270" i="1"/>
  <c r="X262" i="1"/>
  <c r="Y262" i="1"/>
  <c r="Y254" i="1"/>
  <c r="X254" i="1"/>
  <c r="Y246" i="1"/>
  <c r="X246" i="1"/>
  <c r="Y238" i="1"/>
  <c r="X238" i="1"/>
  <c r="Y230" i="1"/>
  <c r="X230" i="1"/>
  <c r="Y222" i="1"/>
  <c r="X222" i="1"/>
  <c r="Y214" i="1"/>
  <c r="X214" i="1"/>
  <c r="Y206" i="1"/>
  <c r="X206" i="1"/>
  <c r="Y198" i="1"/>
  <c r="X198" i="1"/>
  <c r="X190" i="1"/>
  <c r="Y190" i="1"/>
  <c r="X182" i="1"/>
  <c r="Y182" i="1"/>
  <c r="X174" i="1"/>
  <c r="Y174" i="1"/>
  <c r="X166" i="1"/>
  <c r="Y166" i="1"/>
  <c r="X158" i="1"/>
  <c r="Y158" i="1"/>
  <c r="X150" i="1"/>
  <c r="Y150" i="1"/>
  <c r="Y142" i="1"/>
  <c r="X142" i="1"/>
  <c r="Y134" i="1"/>
  <c r="X134" i="1"/>
  <c r="Y126" i="1"/>
  <c r="X126" i="1"/>
  <c r="Y118" i="1"/>
  <c r="X118" i="1"/>
  <c r="Y110" i="1"/>
  <c r="X110" i="1"/>
  <c r="Y102" i="1"/>
  <c r="X102" i="1"/>
  <c r="Y94" i="1"/>
  <c r="X94" i="1"/>
  <c r="Y86" i="1"/>
  <c r="X86" i="1"/>
  <c r="Y78" i="1"/>
  <c r="X78" i="1"/>
  <c r="Y70" i="1"/>
  <c r="X70" i="1"/>
  <c r="Y62" i="1"/>
  <c r="X62" i="1"/>
  <c r="X54" i="1"/>
  <c r="Y54" i="1"/>
  <c r="X46" i="1"/>
  <c r="Y46" i="1"/>
  <c r="X38" i="1"/>
  <c r="Y38" i="1"/>
  <c r="X30" i="1"/>
  <c r="Y30" i="1"/>
  <c r="X22" i="1"/>
  <c r="Y22" i="1"/>
  <c r="X13" i="1"/>
  <c r="Y13" i="1"/>
  <c r="Y352" i="1"/>
  <c r="X352" i="1"/>
  <c r="Y336" i="1"/>
  <c r="X336" i="1"/>
  <c r="Y320" i="1"/>
  <c r="X320" i="1"/>
  <c r="X304" i="1"/>
  <c r="Y304" i="1"/>
  <c r="X296" i="1"/>
  <c r="Y296" i="1"/>
  <c r="Y288" i="1"/>
  <c r="X288" i="1"/>
  <c r="Y280" i="1"/>
  <c r="X280" i="1"/>
  <c r="Y272" i="1"/>
  <c r="X272" i="1"/>
  <c r="X264" i="1"/>
  <c r="Y264" i="1"/>
  <c r="Y256" i="1"/>
  <c r="X256" i="1"/>
  <c r="Y248" i="1"/>
  <c r="X248" i="1"/>
  <c r="Y240" i="1"/>
  <c r="X240" i="1"/>
  <c r="Y232" i="1"/>
  <c r="X232" i="1"/>
  <c r="Y224" i="1"/>
  <c r="X224" i="1"/>
  <c r="Y216" i="1"/>
  <c r="X216" i="1"/>
  <c r="Y208" i="1"/>
  <c r="X208" i="1"/>
  <c r="Y200" i="1"/>
  <c r="X200" i="1"/>
  <c r="X192" i="1"/>
  <c r="Y192" i="1"/>
  <c r="X184" i="1"/>
  <c r="Y184" i="1"/>
  <c r="X176" i="1"/>
  <c r="Y176" i="1"/>
  <c r="X168" i="1"/>
  <c r="Y168" i="1"/>
  <c r="X160" i="1"/>
  <c r="Y160" i="1"/>
  <c r="X152" i="1"/>
  <c r="Y152" i="1"/>
  <c r="Y144" i="1"/>
  <c r="X144" i="1"/>
  <c r="Y136" i="1"/>
  <c r="X136" i="1"/>
  <c r="Y128" i="1"/>
  <c r="X128" i="1"/>
  <c r="Y120" i="1"/>
  <c r="X120" i="1"/>
  <c r="Y112" i="1"/>
  <c r="X112" i="1"/>
  <c r="Y104" i="1"/>
  <c r="X104" i="1"/>
  <c r="Y96" i="1"/>
  <c r="X96" i="1"/>
  <c r="Y88" i="1"/>
  <c r="X88" i="1"/>
  <c r="Y80" i="1"/>
  <c r="X80" i="1"/>
  <c r="Y72" i="1"/>
  <c r="X72" i="1"/>
  <c r="Y64" i="1"/>
  <c r="X64" i="1"/>
  <c r="X56" i="1"/>
  <c r="Y56" i="1"/>
  <c r="X48" i="1"/>
  <c r="Y48" i="1"/>
  <c r="X40" i="1"/>
  <c r="Y40" i="1"/>
  <c r="X32" i="1"/>
  <c r="Y32" i="1"/>
  <c r="X24" i="1"/>
  <c r="Y24" i="1"/>
  <c r="X16" i="1"/>
  <c r="Y16" i="1"/>
  <c r="Y354" i="1"/>
  <c r="X354" i="1"/>
  <c r="Y346" i="1"/>
  <c r="X346" i="1"/>
  <c r="Y338" i="1"/>
  <c r="X338" i="1"/>
  <c r="Y330" i="1"/>
  <c r="X330" i="1"/>
  <c r="Y322" i="1"/>
  <c r="X322" i="1"/>
  <c r="Y314" i="1"/>
  <c r="X314" i="1"/>
  <c r="X306" i="1"/>
  <c r="Y306" i="1"/>
  <c r="X298" i="1"/>
  <c r="Y298" i="1"/>
  <c r="Y290" i="1"/>
  <c r="X290" i="1"/>
  <c r="Y282" i="1"/>
  <c r="X282" i="1"/>
  <c r="Y274" i="1"/>
  <c r="X274" i="1"/>
  <c r="X266" i="1"/>
  <c r="Y266" i="1"/>
  <c r="Y258" i="1"/>
  <c r="X258" i="1"/>
  <c r="Y250" i="1"/>
  <c r="X250" i="1"/>
  <c r="Y242" i="1"/>
  <c r="X242" i="1"/>
  <c r="Y234" i="1"/>
  <c r="X234" i="1"/>
  <c r="Y226" i="1"/>
  <c r="X226" i="1"/>
  <c r="Y218" i="1"/>
  <c r="X218" i="1"/>
  <c r="Y210" i="1"/>
  <c r="X210" i="1"/>
  <c r="Y202" i="1"/>
  <c r="X202" i="1"/>
  <c r="X194" i="1"/>
  <c r="Y194" i="1"/>
  <c r="X186" i="1"/>
  <c r="Y186" i="1"/>
  <c r="X178" i="1"/>
  <c r="Y178" i="1"/>
  <c r="X170" i="1"/>
  <c r="Y170" i="1"/>
  <c r="X162" i="1"/>
  <c r="Y162" i="1"/>
  <c r="X154" i="1"/>
  <c r="Y154" i="1"/>
  <c r="Y146" i="1"/>
  <c r="X146" i="1"/>
  <c r="Y138" i="1"/>
  <c r="X138" i="1"/>
  <c r="Y130" i="1"/>
  <c r="X130" i="1"/>
  <c r="Y122" i="1"/>
  <c r="X122" i="1"/>
  <c r="Y114" i="1"/>
  <c r="X114" i="1"/>
  <c r="Y106" i="1"/>
  <c r="X106" i="1"/>
  <c r="Y98" i="1"/>
  <c r="X98" i="1"/>
  <c r="Y90" i="1"/>
  <c r="X90" i="1"/>
  <c r="Y82" i="1"/>
  <c r="X82" i="1"/>
  <c r="Y74" i="1"/>
  <c r="X74" i="1"/>
  <c r="Y66" i="1"/>
  <c r="X66" i="1"/>
  <c r="Y58" i="1"/>
  <c r="X58" i="1"/>
  <c r="X50" i="1"/>
  <c r="Y50" i="1"/>
  <c r="X42" i="1"/>
  <c r="Y42" i="1"/>
  <c r="X34" i="1"/>
  <c r="Y34" i="1"/>
  <c r="X26" i="1"/>
  <c r="Y26" i="1"/>
  <c r="X18" i="1"/>
  <c r="Y18" i="1"/>
</calcChain>
</file>

<file path=xl/sharedStrings.xml><?xml version="1.0" encoding="utf-8"?>
<sst xmlns="http://schemas.openxmlformats.org/spreadsheetml/2006/main" count="81" uniqueCount="52">
  <si>
    <t>Date</t>
  </si>
  <si>
    <t>Brazos River at Glen Rose  Stream flow</t>
  </si>
  <si>
    <t>mm/dd/yy</t>
  </si>
  <si>
    <t>ft-msl</t>
  </si>
  <si>
    <t>cfs</t>
  </si>
  <si>
    <t>acft</t>
  </si>
  <si>
    <t>inches</t>
  </si>
  <si>
    <t>Elevation</t>
  </si>
  <si>
    <t>Area</t>
  </si>
  <si>
    <t>Capacity</t>
  </si>
  <si>
    <t>acres</t>
  </si>
  <si>
    <t>-</t>
  </si>
  <si>
    <t>Balance</t>
  </si>
  <si>
    <t>Cumulative Inflows Passed</t>
  </si>
  <si>
    <t>The PTPAD is set up for daily accounting of reservoir operations.</t>
  </si>
  <si>
    <t>The PTPAD spreadsheet contains Excel macros that must be enabled to work properly.</t>
  </si>
  <si>
    <t>These cells indicate that a user entered value is required.</t>
  </si>
  <si>
    <t>These cells indicate a calculation is being performed in the spreadsheet, no user action required.</t>
  </si>
  <si>
    <t>These cells indicate a cumulative calculation and provide a check on the accuracy of the PTPAD</t>
  </si>
  <si>
    <t>Cumulative Inflows</t>
  </si>
  <si>
    <t>Palo Pinto - WSEL</t>
  </si>
  <si>
    <t>Discharge Rate - cfs</t>
  </si>
  <si>
    <t>Palo Pinto MWD No. 1 - CA 12-4031 &amp; P 5447
Pass Through Plan Accounting Document</t>
  </si>
  <si>
    <t>This document contains the methodology described in the PTP for Palo Pinto County MWD No. 1 for passing through water that its water supply system is not entitled to impound under CA 12-4031 and Permit 5447 and the January 15, 2013 Order suspending impound for rights junior to February 14, 1942. The following are instructions that can be used to complete the PTPAD.</t>
  </si>
  <si>
    <t>Lake Palo Pinto -  Current EAC from the TWDB</t>
  </si>
  <si>
    <t>Lake Palo Pinto Discharge Table</t>
  </si>
  <si>
    <t>Lake Palo Pinto Lake Level</t>
  </si>
  <si>
    <t>http://waterdata.usgs.gov/tx/nwis/dv/?site_no=08090300&amp;agency_cd=USGS&amp;referred_module=sw</t>
  </si>
  <si>
    <t>Precipitation at Lake Palo Pinto</t>
  </si>
  <si>
    <t>Lake Palo Pinto Storage</t>
  </si>
  <si>
    <t xml:space="preserve">Palo Pinto Channel Dam Lake Level </t>
  </si>
  <si>
    <t>Hilltop Reservoir Lake Level</t>
  </si>
  <si>
    <t>Precipitation at Hilltop Reservoir</t>
  </si>
  <si>
    <t>Water Released from Lake Palo Pinto for Water Supply</t>
  </si>
  <si>
    <t>Water Discharged into Hilltop Reservoir from Channel Dam</t>
  </si>
  <si>
    <t>Water Diverted from Hilltop Reservoir to WTP</t>
  </si>
  <si>
    <t>Calculated Lake Palo Pinto Inflows from Previous Day</t>
  </si>
  <si>
    <t>Hilltop Reservoir Storage</t>
  </si>
  <si>
    <t>Calculated Hilltop Reservoir Inflows from Previous Day</t>
  </si>
  <si>
    <t>Total Combined System Inflows Subject to Pass Through</t>
  </si>
  <si>
    <t>Pass Through Released from Lake Palo Pinto</t>
  </si>
  <si>
    <t>Pass Through Released from Lake Mineral Wells</t>
  </si>
  <si>
    <t>Pass Through Released from Possum Kingdom</t>
  </si>
  <si>
    <t>These cells indicate that a user entered value is required which is specific to releases to meet pass throughs.</t>
  </si>
  <si>
    <t>The channel dam is full at 748.0 ft-msl.</t>
  </si>
  <si>
    <t>The District's system can only divert water associated with municipal use on the same day as when the inflow arrives in the reservoir.  Unless the flow at Brazos River at Glen Rose is above 108 then the District can not refill water from inflows in any of its reservoirs.</t>
  </si>
  <si>
    <t>Hyperlinks are added to the certain column headings where that data can be obtained. (Daily mean suggested value)</t>
  </si>
  <si>
    <t>Health and Public Safety Trigger</t>
  </si>
  <si>
    <t>logical</t>
  </si>
  <si>
    <t xml:space="preserve">Cumulative Non-Diverted Water Supply Releases Available for Meeting Pass Throughs </t>
  </si>
  <si>
    <t>Spills at the Channel Dam from Lake Palo Pinto Releases</t>
  </si>
  <si>
    <t>Spills at the Channel Dam from Lake Palo Pinto Releases applied to meet Pass Throughs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</si>
</sst>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
    <numFmt numFmtId="166" formatCode="0.0"/>
  </numFmts>
  <fonts count="5" x14ac:knownFonts="1">
    <font>
      <sz val="11"/>
      <color theme="1"/>
      <name val="Calibri"/>
      <family val="2"/>
      <scheme val="minor"/>
    </font>
    <font>
      <b/>
      <sz val="11"/>
      <color theme="1"/>
      <name val="Calibri"/>
      <family val="2"/>
      <scheme val="minor"/>
    </font>
    <font>
      <u/>
      <sz val="11"/>
      <color theme="10"/>
      <name val="Calibri"/>
      <family val="2"/>
    </font>
    <font>
      <sz val="8"/>
      <color theme="1"/>
      <name val="Calibri"/>
      <family val="2"/>
      <scheme val="minor"/>
    </font>
    <font>
      <sz val="2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8">
    <xf numFmtId="0" fontId="0" fillId="0" borderId="0" xfId="0"/>
    <xf numFmtId="0" fontId="1" fillId="0" borderId="1" xfId="0" applyFont="1" applyBorder="1" applyAlignment="1">
      <alignment horizontal="center" wrapText="1"/>
    </xf>
    <xf numFmtId="0" fontId="1" fillId="0" borderId="1" xfId="0" applyFont="1" applyBorder="1" applyAlignment="1">
      <alignment horizontal="center"/>
    </xf>
    <xf numFmtId="164" fontId="0" fillId="0" borderId="1" xfId="0" applyNumberFormat="1" applyBorder="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2" borderId="1" xfId="0" applyFill="1" applyBorder="1"/>
    <xf numFmtId="2" fontId="0" fillId="2" borderId="1" xfId="0" applyNumberFormat="1" applyFill="1" applyBorder="1"/>
    <xf numFmtId="0" fontId="1" fillId="3" borderId="1" xfId="0" applyFont="1" applyFill="1" applyBorder="1" applyAlignment="1">
      <alignment horizontal="center" wrapText="1"/>
    </xf>
    <xf numFmtId="0" fontId="1" fillId="3" borderId="1" xfId="0" applyFont="1" applyFill="1" applyBorder="1" applyAlignment="1">
      <alignment horizontal="center"/>
    </xf>
    <xf numFmtId="165" fontId="0" fillId="3" borderId="1" xfId="0" applyNumberFormat="1" applyFill="1" applyBorder="1"/>
    <xf numFmtId="0" fontId="0" fillId="3" borderId="1" xfId="0" applyFill="1" applyBorder="1" applyAlignment="1">
      <alignment horizontal="center"/>
    </xf>
    <xf numFmtId="2" fontId="0" fillId="3" borderId="1" xfId="0" applyNumberFormat="1" applyFill="1" applyBorder="1"/>
    <xf numFmtId="166" fontId="0" fillId="3" borderId="1" xfId="0" applyNumberFormat="1"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xf numFmtId="0" fontId="3" fillId="5" borderId="0" xfId="0" applyFont="1" applyFill="1"/>
    <xf numFmtId="0" fontId="3" fillId="3" borderId="0" xfId="0" applyFont="1" applyFill="1"/>
    <xf numFmtId="0" fontId="3" fillId="6" borderId="0" xfId="0" applyFont="1" applyFill="1"/>
    <xf numFmtId="0" fontId="2" fillId="2" borderId="1" xfId="1" applyFill="1" applyBorder="1" applyAlignment="1" applyProtection="1">
      <alignment horizontal="center" wrapText="1"/>
    </xf>
    <xf numFmtId="0" fontId="3" fillId="0" borderId="0" xfId="0" applyFont="1" applyAlignment="1">
      <alignment horizontal="left"/>
    </xf>
    <xf numFmtId="2" fontId="0" fillId="0" borderId="0" xfId="0" applyNumberFormat="1"/>
    <xf numFmtId="0" fontId="0" fillId="0" borderId="6" xfId="0" applyBorder="1"/>
    <xf numFmtId="0" fontId="0" fillId="0" borderId="0" xfId="0" applyFill="1"/>
    <xf numFmtId="9" fontId="0" fillId="0" borderId="0" xfId="0" applyNumberFormat="1"/>
    <xf numFmtId="166" fontId="0" fillId="0" borderId="0" xfId="0" applyNumberFormat="1"/>
    <xf numFmtId="0" fontId="2" fillId="0" borderId="0" xfId="1" applyAlignment="1" applyProtection="1"/>
    <xf numFmtId="0" fontId="1" fillId="7" borderId="1" xfId="0" applyFont="1" applyFill="1" applyBorder="1" applyAlignment="1">
      <alignment horizontal="center" wrapText="1"/>
    </xf>
    <xf numFmtId="0" fontId="1" fillId="7" borderId="1" xfId="0" applyFont="1" applyFill="1" applyBorder="1" applyAlignment="1">
      <alignment horizontal="center"/>
    </xf>
    <xf numFmtId="2" fontId="0" fillId="7" borderId="1" xfId="0" applyNumberFormat="1" applyFill="1" applyBorder="1"/>
    <xf numFmtId="2" fontId="0" fillId="4" borderId="1" xfId="0" applyNumberFormat="1" applyFill="1" applyBorder="1" applyAlignment="1">
      <alignment horizontal="right"/>
    </xf>
    <xf numFmtId="0" fontId="0" fillId="3" borderId="1" xfId="0" applyFill="1" applyBorder="1" applyAlignment="1">
      <alignment horizontal="right"/>
    </xf>
    <xf numFmtId="0" fontId="3" fillId="7" borderId="0" xfId="0" applyFont="1" applyFill="1"/>
    <xf numFmtId="0" fontId="4" fillId="0" borderId="1" xfId="0" applyFont="1" applyBorder="1" applyAlignment="1">
      <alignment horizontal="center" wrapText="1"/>
    </xf>
    <xf numFmtId="0" fontId="4" fillId="0" borderId="1" xfId="0" applyFont="1" applyBorder="1" applyAlignment="1">
      <alignment horizontal="center"/>
    </xf>
    <xf numFmtId="0" fontId="0" fillId="0" borderId="1" xfId="0" applyBorder="1" applyAlignment="1">
      <alignment horizontal="left" wrapText="1"/>
    </xf>
    <xf numFmtId="0" fontId="3" fillId="0" borderId="1"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wrapText="1"/>
    </xf>
    <xf numFmtId="0" fontId="3" fillId="0" borderId="5" xfId="0" applyFont="1" applyBorder="1" applyAlignment="1">
      <alignment horizontal="left"/>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95250</xdr:colOff>
      <xdr:row>3</xdr:row>
      <xdr:rowOff>104775</xdr:rowOff>
    </xdr:from>
    <xdr:to>
      <xdr:col>27</xdr:col>
      <xdr:colOff>247650</xdr:colOff>
      <xdr:row>36</xdr:row>
      <xdr:rowOff>123825</xdr:rowOff>
    </xdr:to>
    <xdr:pic>
      <xdr:nvPicPr>
        <xdr:cNvPr id="1025" name="Chart 4" descr="image003"/>
        <xdr:cNvPicPr>
          <a:picLocks noChangeAspect="1" noChangeArrowheads="1"/>
        </xdr:cNvPicPr>
      </xdr:nvPicPr>
      <xdr:blipFill>
        <a:blip xmlns:r="http://schemas.openxmlformats.org/officeDocument/2006/relationships" r:embed="rId1" cstate="print"/>
        <a:srcRect/>
        <a:stretch>
          <a:fillRect/>
        </a:stretch>
      </xdr:blipFill>
      <xdr:spPr bwMode="auto">
        <a:xfrm>
          <a:off x="8020050" y="676275"/>
          <a:ext cx="8686800" cy="6305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hockley\HDRAustinVB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HDRAustinVBA"/>
    </sheetNames>
    <definedNames>
      <definedName name="interp"/>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aterdata.usgs.gov/tx/nwis/dv/?site_no=08090300&amp;agency_cd=USGS&amp;referred_module=sw" TargetMode="External"/><Relationship Id="rId1" Type="http://schemas.openxmlformats.org/officeDocument/2006/relationships/hyperlink" Target="http://waterdata.usgs.gov/tx/nwis/dv/?site_no=08091000&amp;agency_cd=USGS&amp;referred_module=s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view="pageBreakPreview" zoomScale="180" zoomScaleNormal="100" zoomScaleSheetLayoutView="180" zoomScalePageLayoutView="190" workbookViewId="0">
      <selection activeCell="E22" sqref="E22"/>
    </sheetView>
  </sheetViews>
  <sheetFormatPr defaultRowHeight="15" x14ac:dyDescent="0.25"/>
  <cols>
    <col min="8" max="8" width="10.85546875" customWidth="1"/>
  </cols>
  <sheetData>
    <row r="1" spans="1:8" x14ac:dyDescent="0.25">
      <c r="A1" s="35" t="s">
        <v>22</v>
      </c>
      <c r="B1" s="36"/>
      <c r="C1" s="36"/>
      <c r="D1" s="36"/>
      <c r="E1" s="36"/>
      <c r="F1" s="36"/>
      <c r="G1" s="36"/>
      <c r="H1" s="36"/>
    </row>
    <row r="2" spans="1:8" x14ac:dyDescent="0.25">
      <c r="A2" s="36"/>
      <c r="B2" s="36"/>
      <c r="C2" s="36"/>
      <c r="D2" s="36"/>
      <c r="E2" s="36"/>
      <c r="F2" s="36"/>
      <c r="G2" s="36"/>
      <c r="H2" s="36"/>
    </row>
    <row r="3" spans="1:8" x14ac:dyDescent="0.25">
      <c r="A3" s="36"/>
      <c r="B3" s="36"/>
      <c r="C3" s="36"/>
      <c r="D3" s="36"/>
      <c r="E3" s="36"/>
      <c r="F3" s="36"/>
      <c r="G3" s="36"/>
      <c r="H3" s="36"/>
    </row>
    <row r="4" spans="1:8" x14ac:dyDescent="0.25">
      <c r="A4" s="36"/>
      <c r="B4" s="36"/>
      <c r="C4" s="36"/>
      <c r="D4" s="36"/>
      <c r="E4" s="36"/>
      <c r="F4" s="36"/>
      <c r="G4" s="36"/>
      <c r="H4" s="36"/>
    </row>
    <row r="5" spans="1:8" x14ac:dyDescent="0.25">
      <c r="A5" s="36"/>
      <c r="B5" s="36"/>
      <c r="C5" s="36"/>
      <c r="D5" s="36"/>
      <c r="E5" s="36"/>
      <c r="F5" s="36"/>
      <c r="G5" s="36"/>
      <c r="H5" s="36"/>
    </row>
    <row r="6" spans="1:8" ht="15" customHeight="1" x14ac:dyDescent="0.25">
      <c r="A6" s="37" t="s">
        <v>23</v>
      </c>
      <c r="B6" s="37"/>
      <c r="C6" s="37"/>
      <c r="D6" s="37"/>
      <c r="E6" s="37"/>
      <c r="F6" s="37"/>
      <c r="G6" s="37"/>
      <c r="H6" s="37"/>
    </row>
    <row r="7" spans="1:8" x14ac:dyDescent="0.25">
      <c r="A7" s="37"/>
      <c r="B7" s="37"/>
      <c r="C7" s="37"/>
      <c r="D7" s="37"/>
      <c r="E7" s="37"/>
      <c r="F7" s="37"/>
      <c r="G7" s="37"/>
      <c r="H7" s="37"/>
    </row>
    <row r="8" spans="1:8" x14ac:dyDescent="0.25">
      <c r="A8" s="37"/>
      <c r="B8" s="37"/>
      <c r="C8" s="37"/>
      <c r="D8" s="37"/>
      <c r="E8" s="37"/>
      <c r="F8" s="37"/>
      <c r="G8" s="37"/>
      <c r="H8" s="37"/>
    </row>
    <row r="9" spans="1:8" x14ac:dyDescent="0.25">
      <c r="A9" s="37"/>
      <c r="B9" s="37"/>
      <c r="C9" s="37"/>
      <c r="D9" s="37"/>
      <c r="E9" s="37"/>
      <c r="F9" s="37"/>
      <c r="G9" s="37"/>
      <c r="H9" s="37"/>
    </row>
    <row r="10" spans="1:8" x14ac:dyDescent="0.25">
      <c r="A10" s="37"/>
      <c r="B10" s="37"/>
      <c r="C10" s="37"/>
      <c r="D10" s="37"/>
      <c r="E10" s="37"/>
      <c r="F10" s="37"/>
      <c r="G10" s="37"/>
      <c r="H10" s="37"/>
    </row>
    <row r="11" spans="1:8" x14ac:dyDescent="0.25">
      <c r="A11" s="37"/>
      <c r="B11" s="37"/>
      <c r="C11" s="37"/>
      <c r="D11" s="37"/>
      <c r="E11" s="37"/>
      <c r="F11" s="37"/>
      <c r="G11" s="37"/>
      <c r="H11" s="37"/>
    </row>
    <row r="12" spans="1:8" ht="14.45" x14ac:dyDescent="0.3">
      <c r="A12" s="38" t="s">
        <v>14</v>
      </c>
      <c r="B12" s="38"/>
      <c r="C12" s="38"/>
      <c r="D12" s="38"/>
      <c r="E12" s="38"/>
      <c r="F12" s="38"/>
      <c r="G12" s="38"/>
      <c r="H12" s="38"/>
    </row>
    <row r="13" spans="1:8" ht="14.45" x14ac:dyDescent="0.3">
      <c r="A13" s="38" t="s">
        <v>15</v>
      </c>
      <c r="B13" s="38"/>
      <c r="C13" s="38"/>
      <c r="D13" s="38"/>
      <c r="E13" s="38"/>
      <c r="F13" s="38"/>
      <c r="G13" s="38"/>
      <c r="H13" s="38"/>
    </row>
    <row r="14" spans="1:8" x14ac:dyDescent="0.25">
      <c r="A14" s="40" t="s">
        <v>46</v>
      </c>
      <c r="B14" s="41"/>
      <c r="C14" s="41"/>
      <c r="D14" s="41"/>
      <c r="E14" s="41"/>
      <c r="F14" s="41"/>
      <c r="G14" s="41"/>
      <c r="H14" s="42"/>
    </row>
    <row r="15" spans="1:8" ht="36.75" customHeight="1" x14ac:dyDescent="0.25">
      <c r="A15" s="43" t="s">
        <v>45</v>
      </c>
      <c r="B15" s="38"/>
      <c r="C15" s="38"/>
      <c r="D15" s="38"/>
      <c r="E15" s="38"/>
      <c r="F15" s="38"/>
      <c r="G15" s="38"/>
      <c r="H15" s="38"/>
    </row>
    <row r="16" spans="1:8" x14ac:dyDescent="0.25">
      <c r="A16" s="38" t="s">
        <v>44</v>
      </c>
      <c r="B16" s="38"/>
      <c r="C16" s="38"/>
      <c r="D16" s="38"/>
      <c r="E16" s="38"/>
      <c r="F16" s="38"/>
      <c r="G16" s="38"/>
      <c r="H16" s="38"/>
    </row>
    <row r="17" spans="1:8" x14ac:dyDescent="0.25">
      <c r="A17" s="18"/>
      <c r="B17" s="44" t="s">
        <v>16</v>
      </c>
      <c r="C17" s="44"/>
      <c r="D17" s="44"/>
      <c r="E17" s="44"/>
      <c r="F17" s="44"/>
      <c r="G17" s="44"/>
      <c r="H17" s="44"/>
    </row>
    <row r="18" spans="1:8" x14ac:dyDescent="0.25">
      <c r="A18" s="19"/>
      <c r="B18" s="39" t="s">
        <v>17</v>
      </c>
      <c r="C18" s="39"/>
      <c r="D18" s="39"/>
      <c r="E18" s="39"/>
      <c r="F18" s="39"/>
      <c r="G18" s="39"/>
      <c r="H18" s="39"/>
    </row>
    <row r="19" spans="1:8" x14ac:dyDescent="0.25">
      <c r="A19" s="34"/>
      <c r="B19" s="22" t="s">
        <v>43</v>
      </c>
      <c r="C19" s="22"/>
      <c r="D19" s="22"/>
      <c r="E19" s="22"/>
      <c r="F19" s="22"/>
      <c r="G19" s="22"/>
      <c r="H19" s="22"/>
    </row>
    <row r="20" spans="1:8" x14ac:dyDescent="0.25">
      <c r="A20" s="20"/>
      <c r="B20" s="39" t="s">
        <v>18</v>
      </c>
      <c r="C20" s="39"/>
      <c r="D20" s="39"/>
      <c r="E20" s="39"/>
      <c r="F20" s="39"/>
      <c r="G20" s="39"/>
      <c r="H20" s="39"/>
    </row>
  </sheetData>
  <mergeCells count="10">
    <mergeCell ref="A1:H5"/>
    <mergeCell ref="A6:H11"/>
    <mergeCell ref="A12:H12"/>
    <mergeCell ref="B20:H20"/>
    <mergeCell ref="A13:H13"/>
    <mergeCell ref="A14:H14"/>
    <mergeCell ref="A15:H15"/>
    <mergeCell ref="A16:H16"/>
    <mergeCell ref="B17:H17"/>
    <mergeCell ref="B18:H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54"/>
  <sheetViews>
    <sheetView tabSelected="1" topLeftCell="N1" zoomScale="130" zoomScaleNormal="130" workbookViewId="0">
      <selection activeCell="U11" sqref="U11"/>
    </sheetView>
  </sheetViews>
  <sheetFormatPr defaultRowHeight="15" x14ac:dyDescent="0.25"/>
  <cols>
    <col min="1" max="1" width="10.42578125" bestFit="1" customWidth="1"/>
    <col min="4" max="4" width="12.85546875" customWidth="1"/>
    <col min="5" max="5" width="10" customWidth="1"/>
    <col min="6" max="6" width="12.7109375" customWidth="1"/>
    <col min="7" max="7" width="10" customWidth="1"/>
    <col min="8" max="8" width="12.85546875" customWidth="1"/>
    <col min="9" max="11" width="12.7109375" customWidth="1"/>
    <col min="13" max="13" width="18.28515625" bestFit="1" customWidth="1"/>
    <col min="14" max="16" width="10.42578125" customWidth="1"/>
    <col min="17" max="17" width="10" customWidth="1"/>
    <col min="18" max="20" width="10.85546875" customWidth="1"/>
    <col min="21" max="21" width="11.140625" customWidth="1"/>
    <col min="22" max="22" width="12.140625" customWidth="1"/>
    <col min="23" max="23" width="11.28515625" customWidth="1"/>
    <col min="24" max="24" width="11.140625" customWidth="1"/>
  </cols>
  <sheetData>
    <row r="1" spans="1:25" ht="3.75" customHeight="1" x14ac:dyDescent="0.25">
      <c r="B1" s="28" t="s">
        <v>27</v>
      </c>
    </row>
    <row r="2" spans="1:25" ht="150" x14ac:dyDescent="0.25">
      <c r="A2" s="1" t="s">
        <v>0</v>
      </c>
      <c r="B2" s="21" t="s">
        <v>26</v>
      </c>
      <c r="C2" s="21" t="s">
        <v>1</v>
      </c>
      <c r="D2" s="4" t="s">
        <v>28</v>
      </c>
      <c r="E2" s="4" t="s">
        <v>33</v>
      </c>
      <c r="F2" s="4" t="s">
        <v>30</v>
      </c>
      <c r="G2" s="4" t="s">
        <v>31</v>
      </c>
      <c r="H2" s="4" t="s">
        <v>32</v>
      </c>
      <c r="I2" s="4" t="s">
        <v>34</v>
      </c>
      <c r="J2" s="4" t="s">
        <v>35</v>
      </c>
      <c r="K2" s="4" t="s">
        <v>50</v>
      </c>
      <c r="L2" s="8" t="s">
        <v>29</v>
      </c>
      <c r="M2" s="8" t="s">
        <v>47</v>
      </c>
      <c r="N2" s="8" t="s">
        <v>36</v>
      </c>
      <c r="O2" s="8" t="s">
        <v>37</v>
      </c>
      <c r="P2" s="8" t="s">
        <v>38</v>
      </c>
      <c r="Q2" s="8" t="s">
        <v>39</v>
      </c>
      <c r="R2" s="29" t="s">
        <v>40</v>
      </c>
      <c r="S2" s="29" t="s">
        <v>41</v>
      </c>
      <c r="T2" s="29" t="s">
        <v>42</v>
      </c>
      <c r="U2" s="29" t="s">
        <v>51</v>
      </c>
      <c r="V2" s="14" t="s">
        <v>49</v>
      </c>
      <c r="W2" s="14" t="s">
        <v>19</v>
      </c>
      <c r="X2" s="14" t="s">
        <v>13</v>
      </c>
      <c r="Y2" s="14" t="s">
        <v>12</v>
      </c>
    </row>
    <row r="3" spans="1:25" x14ac:dyDescent="0.25">
      <c r="A3" s="2" t="s">
        <v>2</v>
      </c>
      <c r="B3" s="5" t="s">
        <v>3</v>
      </c>
      <c r="C3" s="5" t="s">
        <v>4</v>
      </c>
      <c r="D3" s="5" t="s">
        <v>6</v>
      </c>
      <c r="E3" s="5" t="s">
        <v>5</v>
      </c>
      <c r="F3" s="5" t="s">
        <v>3</v>
      </c>
      <c r="G3" s="5" t="s">
        <v>3</v>
      </c>
      <c r="H3" s="5" t="s">
        <v>6</v>
      </c>
      <c r="I3" s="5" t="s">
        <v>5</v>
      </c>
      <c r="J3" s="5" t="s">
        <v>5</v>
      </c>
      <c r="K3" s="5" t="s">
        <v>5</v>
      </c>
      <c r="L3" s="9" t="s">
        <v>5</v>
      </c>
      <c r="M3" s="9" t="s">
        <v>48</v>
      </c>
      <c r="N3" s="9" t="s">
        <v>5</v>
      </c>
      <c r="O3" s="9" t="s">
        <v>5</v>
      </c>
      <c r="P3" s="9" t="s">
        <v>5</v>
      </c>
      <c r="Q3" s="9" t="s">
        <v>5</v>
      </c>
      <c r="R3" s="30" t="s">
        <v>5</v>
      </c>
      <c r="S3" s="30" t="s">
        <v>5</v>
      </c>
      <c r="T3" s="30" t="s">
        <v>5</v>
      </c>
      <c r="U3" s="30" t="s">
        <v>5</v>
      </c>
      <c r="V3" s="15" t="s">
        <v>5</v>
      </c>
      <c r="W3" s="15" t="s">
        <v>5</v>
      </c>
      <c r="X3" s="15" t="s">
        <v>5</v>
      </c>
      <c r="Y3" s="15" t="s">
        <v>5</v>
      </c>
    </row>
    <row r="4" spans="1:25" x14ac:dyDescent="0.25">
      <c r="A4" s="3">
        <v>41289</v>
      </c>
      <c r="B4" s="6">
        <v>862.22</v>
      </c>
      <c r="C4" s="6">
        <v>28</v>
      </c>
      <c r="D4" s="7">
        <v>0</v>
      </c>
      <c r="E4" s="7">
        <v>16</v>
      </c>
      <c r="F4" s="7">
        <v>748</v>
      </c>
      <c r="G4" s="7">
        <v>1078</v>
      </c>
      <c r="H4" s="7">
        <v>0</v>
      </c>
      <c r="I4" s="7">
        <v>16</v>
      </c>
      <c r="J4" s="7">
        <v>16</v>
      </c>
      <c r="K4" s="7">
        <f>IF(ISBLANK(J4),"",E4-I4)</f>
        <v>0</v>
      </c>
      <c r="L4" s="10">
        <f>IF(B4="","",interp(B4,Data!$B$5:$B$464,Data!$D$5:$D$464))</f>
        <v>16880.139283746557</v>
      </c>
      <c r="M4" s="10" t="str">
        <f>IF(ISERROR(L4/Data!$D$464),"",IF(L4/Data!$D$464&lt;=0.4,"Yes - No Passthroughs","No - Relase Inflows"))</f>
        <v>No - Relase Inflows</v>
      </c>
      <c r="N4" s="11" t="s">
        <v>11</v>
      </c>
      <c r="O4" s="33">
        <f>IF(G4="","",interp(G4,Data!$F$5:$F$286,Data!$H$5:$H$286))</f>
        <v>904.89999999588611</v>
      </c>
      <c r="P4" s="11" t="s">
        <v>11</v>
      </c>
      <c r="Q4" s="11" t="s">
        <v>11</v>
      </c>
      <c r="R4" s="31"/>
      <c r="S4" s="31"/>
      <c r="T4" s="31"/>
      <c r="U4" s="31"/>
      <c r="V4" s="32">
        <f>K4</f>
        <v>0</v>
      </c>
      <c r="W4" s="16" t="s">
        <v>11</v>
      </c>
      <c r="X4" s="16" t="s">
        <v>11</v>
      </c>
      <c r="Y4" s="16" t="s">
        <v>11</v>
      </c>
    </row>
    <row r="5" spans="1:25" x14ac:dyDescent="0.25">
      <c r="A5" s="3">
        <v>41290</v>
      </c>
      <c r="B5" s="6">
        <v>862.21</v>
      </c>
      <c r="C5" s="6">
        <v>28</v>
      </c>
      <c r="D5" s="7">
        <v>0</v>
      </c>
      <c r="E5" s="7">
        <v>16</v>
      </c>
      <c r="F5" s="7">
        <v>748</v>
      </c>
      <c r="G5" s="7">
        <v>1078</v>
      </c>
      <c r="H5" s="7">
        <v>0</v>
      </c>
      <c r="I5" s="7">
        <v>16</v>
      </c>
      <c r="J5" s="7">
        <v>16</v>
      </c>
      <c r="K5" s="7">
        <f t="shared" ref="K5:K68" si="0">IF(ISBLANK(J5),"",E5-I5)</f>
        <v>0</v>
      </c>
      <c r="L5" s="10">
        <f>IF(B5="","",interp(B5,Data!$B$5:$B$464,Data!$D$5:$D$464))</f>
        <v>16862.018585858586</v>
      </c>
      <c r="M5" s="10" t="str">
        <f>IF(ISERROR(L5/Data!$D$464),"",IF(L5/Data!$D$464&lt;=0.4,"Yes - No Passthroughs","No - Relase Inflows"))</f>
        <v>No - Relase Inflows</v>
      </c>
      <c r="N5" s="13" t="str">
        <f ca="1">IF(ISERROR(IF((L5-L4-(D5/12*[1]!interp(B5,Data!$B$5:$B$464,Data!$C$5:$C$464))+E5-R5)&lt;0,0,(L5-L4-(D5/12*[1]!interp(B5,Data!$B$5:$B$464,Data!$C$5:$C$464))+E5-R5))),"",IF((L5-L4-(D5/12*[1]!interp(B5,Data!$B$5:$B$464,Data!$C$5:$C$464))+E5-R5)&lt;0,0,(L5-L4-(D5/12*[1]!interp(B5,Data!$B$5:$B$464,Data!$C$5:$C$464))+E5-R5)))</f>
        <v/>
      </c>
      <c r="O5" s="33">
        <f>IF(G5="","",interp(G5,Data!$F$5:$F$286,Data!$H$5:$H$286))</f>
        <v>904.89999999588611</v>
      </c>
      <c r="P5" s="13">
        <f>IF(O5="","",IF(O5-O4-interp(G5,Data!$F$5:$F$286,Data!$G$5:$G$286)*H5/12-I5+J5&lt;0,0,O5-O4-interp(G5,Data!$F$5:$F$286,Data!$G$5:$G$286)*H5/12-I5+J5))</f>
        <v>0</v>
      </c>
      <c r="Q5" s="12" t="str">
        <f ca="1">IF(N5="","",N5+P5)</f>
        <v/>
      </c>
      <c r="R5" s="31"/>
      <c r="S5" s="31"/>
      <c r="T5" s="31"/>
      <c r="U5" s="31"/>
      <c r="V5" s="17">
        <f t="shared" ref="V5:V11" si="1">IF(ISERROR(K5+V4-U5),"",K5+V4-U5)</f>
        <v>0</v>
      </c>
      <c r="W5" s="17" t="str">
        <f ca="1">Q5</f>
        <v/>
      </c>
      <c r="X5" s="17">
        <f>SUM(R5:U5)</f>
        <v>0</v>
      </c>
      <c r="Y5" s="17" t="str">
        <f ca="1">IF(W5="","",IF(W5-X5&lt;0,0,W5-X5))</f>
        <v/>
      </c>
    </row>
    <row r="6" spans="1:25" x14ac:dyDescent="0.25">
      <c r="A6" s="3">
        <v>41291</v>
      </c>
      <c r="B6" s="6">
        <v>862.19</v>
      </c>
      <c r="C6" s="6">
        <v>27</v>
      </c>
      <c r="D6" s="7">
        <v>0</v>
      </c>
      <c r="E6" s="7">
        <v>16</v>
      </c>
      <c r="F6" s="7">
        <v>748</v>
      </c>
      <c r="G6" s="7">
        <v>1078</v>
      </c>
      <c r="H6" s="7">
        <v>0</v>
      </c>
      <c r="I6" s="7">
        <v>16</v>
      </c>
      <c r="J6" s="7">
        <v>16</v>
      </c>
      <c r="K6" s="7">
        <f t="shared" si="0"/>
        <v>0</v>
      </c>
      <c r="L6" s="10">
        <f>IF(B6="","",interp(B6,Data!$B$5:$B$464,Data!$D$5:$D$464))</f>
        <v>16825.875629017468</v>
      </c>
      <c r="M6" s="10" t="str">
        <f>IF(ISERROR(L6/Data!$D$464),"",IF(L6/Data!$D$464&lt;=0.4,"Yes - No Passthroughs","No - Relase Inflows"))</f>
        <v>No - Relase Inflows</v>
      </c>
      <c r="N6" s="13" t="str">
        <f ca="1">IF(ISERROR(IF((L6-L5-(D6/12*[1]!interp(B6,Data!$B$5:$B$464,Data!$C$5:$C$464))+E6-R6)&lt;0,0,(L6-L5-(D6/12*[1]!interp(B6,Data!$B$5:$B$464,Data!$C$5:$C$464))+E6-R6))),"",IF((L6-L5-(D6/12*[1]!interp(B6,Data!$B$5:$B$464,Data!$C$5:$C$464))+E6-R6)&lt;0,0,(L6-L5-(D6/12*[1]!interp(B6,Data!$B$5:$B$464,Data!$C$5:$C$464))+E6-R6)))</f>
        <v/>
      </c>
      <c r="O6" s="33">
        <f>IF(G6="","",interp(G6,Data!$F$5:$F$286,Data!$H$5:$H$286))</f>
        <v>904.89999999588611</v>
      </c>
      <c r="P6" s="13">
        <f>IF(O6="","",IF(O6-O5-interp(G6,Data!$F$5:$F$286,Data!$G$5:$G$286)*H6/12-I6+J6&lt;0,0,O6-O5-interp(G6,Data!$F$5:$F$286,Data!$G$5:$G$286)*H6/12-I6+J6))</f>
        <v>0</v>
      </c>
      <c r="Q6" s="12" t="str">
        <f t="shared" ref="Q6:Q69" ca="1" si="2">IF(N6="","",N6+P6)</f>
        <v/>
      </c>
      <c r="R6" s="31"/>
      <c r="S6" s="31"/>
      <c r="T6" s="31"/>
      <c r="U6" s="31"/>
      <c r="V6" s="17">
        <f t="shared" si="1"/>
        <v>0</v>
      </c>
      <c r="W6" s="17" t="str">
        <f ca="1">IF(Q6="","",Q6+W5)</f>
        <v/>
      </c>
      <c r="X6" s="17" t="str">
        <f ca="1">IF(W6="","",X5+SUM(R6:U6))</f>
        <v/>
      </c>
      <c r="Y6" s="17" t="str">
        <f t="shared" ref="Y6:Y69" ca="1" si="3">IF(W6="","",IF(W6-X6&lt;0,0,W6-X6))</f>
        <v/>
      </c>
    </row>
    <row r="7" spans="1:25" x14ac:dyDescent="0.25">
      <c r="A7" s="3">
        <v>41292</v>
      </c>
      <c r="B7" s="6">
        <v>862.18</v>
      </c>
      <c r="C7" s="6">
        <v>27</v>
      </c>
      <c r="D7" s="7">
        <v>0</v>
      </c>
      <c r="E7" s="7">
        <v>16</v>
      </c>
      <c r="F7" s="7">
        <v>748</v>
      </c>
      <c r="G7" s="7">
        <v>1078</v>
      </c>
      <c r="H7" s="7">
        <v>0</v>
      </c>
      <c r="I7" s="7">
        <v>16</v>
      </c>
      <c r="J7" s="7">
        <v>16</v>
      </c>
      <c r="K7" s="7">
        <f t="shared" si="0"/>
        <v>0</v>
      </c>
      <c r="L7" s="10">
        <f>IF(B7="","",interp(B7,Data!$B$5:$B$464,Data!$D$5:$D$464))</f>
        <v>16807.853370064116</v>
      </c>
      <c r="M7" s="10" t="str">
        <f>IF(ISERROR(L7/Data!$D$464),"",IF(L7/Data!$D$464&lt;=0.4,"Yes - No Passthroughs","No - Relase Inflows"))</f>
        <v>No - Relase Inflows</v>
      </c>
      <c r="N7" s="13" t="str">
        <f ca="1">IF(ISERROR(IF((L7-L6-(D7/12*[1]!interp(B7,Data!$B$5:$B$464,Data!$C$5:$C$464))+E7-R7)&lt;0,0,(L7-L6-(D7/12*[1]!interp(B7,Data!$B$5:$B$464,Data!$C$5:$C$464))+E7-R7))),"",IF((L7-L6-(D7/12*[1]!interp(B7,Data!$B$5:$B$464,Data!$C$5:$C$464))+E7-R7)&lt;0,0,(L7-L6-(D7/12*[1]!interp(B7,Data!$B$5:$B$464,Data!$C$5:$C$464))+E7-R7)))</f>
        <v/>
      </c>
      <c r="O7" s="33">
        <f>IF(G7="","",interp(G7,Data!$F$5:$F$286,Data!$H$5:$H$286))</f>
        <v>904.89999999588611</v>
      </c>
      <c r="P7" s="13">
        <f>IF(O7="","",IF(O7-O6-interp(G7,Data!$F$5:$F$286,Data!$G$5:$G$286)*H7/12-I7+J7&lt;0,0,O7-O6-interp(G7,Data!$F$5:$F$286,Data!$G$5:$G$286)*H7/12-I7+J7))</f>
        <v>0</v>
      </c>
      <c r="Q7" s="12" t="str">
        <f t="shared" ca="1" si="2"/>
        <v/>
      </c>
      <c r="R7" s="31"/>
      <c r="S7" s="31"/>
      <c r="T7" s="31"/>
      <c r="U7" s="31"/>
      <c r="V7" s="17">
        <f t="shared" si="1"/>
        <v>0</v>
      </c>
      <c r="W7" s="17" t="str">
        <f t="shared" ref="W7:W70" ca="1" si="4">IF(Q7="","",Q7+W6)</f>
        <v/>
      </c>
      <c r="X7" s="17" t="str">
        <f t="shared" ref="X7:X70" ca="1" si="5">IF(W7="","",X6+SUM(R7:U7))</f>
        <v/>
      </c>
      <c r="Y7" s="17" t="str">
        <f t="shared" ca="1" si="3"/>
        <v/>
      </c>
    </row>
    <row r="8" spans="1:25" x14ac:dyDescent="0.25">
      <c r="A8" s="3">
        <v>41293</v>
      </c>
      <c r="B8" s="6">
        <v>862.17</v>
      </c>
      <c r="C8" s="6">
        <v>27</v>
      </c>
      <c r="D8" s="7">
        <v>0</v>
      </c>
      <c r="E8" s="7">
        <v>16</v>
      </c>
      <c r="F8" s="7">
        <v>748</v>
      </c>
      <c r="G8" s="7">
        <v>1078</v>
      </c>
      <c r="H8" s="7">
        <v>0</v>
      </c>
      <c r="I8" s="7">
        <v>16</v>
      </c>
      <c r="J8" s="7">
        <v>16</v>
      </c>
      <c r="K8" s="7">
        <f t="shared" si="0"/>
        <v>0</v>
      </c>
      <c r="L8" s="10">
        <f>IF(B8="","",interp(B8,Data!$B$5:$B$464,Data!$D$5:$D$464))</f>
        <v>16789.831111110965</v>
      </c>
      <c r="M8" s="10" t="str">
        <f>IF(ISERROR(L8/Data!$D$464),"",IF(L8/Data!$D$464&lt;=0.4,"Yes - No Passthroughs","No - Relase Inflows"))</f>
        <v>No - Relase Inflows</v>
      </c>
      <c r="N8" s="13" t="str">
        <f ca="1">IF(ISERROR(IF((L8-L7-(D8/12*[1]!interp(B8,Data!$B$5:$B$464,Data!$C$5:$C$464))+E8-R8)&lt;0,0,(L8-L7-(D8/12*[1]!interp(B8,Data!$B$5:$B$464,Data!$C$5:$C$464))+E8-R8))),"",IF((L8-L7-(D8/12*[1]!interp(B8,Data!$B$5:$B$464,Data!$C$5:$C$464))+E8-R8)&lt;0,0,(L8-L7-(D8/12*[1]!interp(B8,Data!$B$5:$B$464,Data!$C$5:$C$464))+E8-R8)))</f>
        <v/>
      </c>
      <c r="O8" s="33">
        <f>IF(G8="","",interp(G8,Data!$F$5:$F$286,Data!$H$5:$H$286))</f>
        <v>904.89999999588611</v>
      </c>
      <c r="P8" s="13">
        <f>IF(O8="","",IF(O8-O7-interp(G8,Data!$F$5:$F$286,Data!$G$5:$G$286)*H8/12-I8+J8&lt;0,0,O8-O7-interp(G8,Data!$F$5:$F$286,Data!$G$5:$G$286)*H8/12-I8+J8))</f>
        <v>0</v>
      </c>
      <c r="Q8" s="12" t="str">
        <f t="shared" ca="1" si="2"/>
        <v/>
      </c>
      <c r="R8" s="31"/>
      <c r="S8" s="31"/>
      <c r="T8" s="31"/>
      <c r="U8" s="31"/>
      <c r="V8" s="17">
        <f t="shared" si="1"/>
        <v>0</v>
      </c>
      <c r="W8" s="17" t="str">
        <f t="shared" ca="1" si="4"/>
        <v/>
      </c>
      <c r="X8" s="17" t="str">
        <f t="shared" ca="1" si="5"/>
        <v/>
      </c>
      <c r="Y8" s="17" t="str">
        <f t="shared" ca="1" si="3"/>
        <v/>
      </c>
    </row>
    <row r="9" spans="1:25" x14ac:dyDescent="0.25">
      <c r="A9" s="3">
        <v>41294</v>
      </c>
      <c r="B9" s="6">
        <v>862.16</v>
      </c>
      <c r="C9" s="6">
        <v>26</v>
      </c>
      <c r="D9" s="7">
        <v>0</v>
      </c>
      <c r="E9" s="7">
        <v>16</v>
      </c>
      <c r="F9" s="7">
        <v>748</v>
      </c>
      <c r="G9" s="7">
        <v>1078</v>
      </c>
      <c r="H9" s="7">
        <v>0</v>
      </c>
      <c r="I9" s="7">
        <v>16</v>
      </c>
      <c r="J9" s="7">
        <v>16</v>
      </c>
      <c r="K9" s="7">
        <f t="shared" si="0"/>
        <v>0</v>
      </c>
      <c r="L9" s="10">
        <f>IF(B9="","",interp(B9,Data!$B$5:$B$464,Data!$D$5:$D$464))</f>
        <v>16771.808852157821</v>
      </c>
      <c r="M9" s="10" t="str">
        <f>IF(ISERROR(L9/Data!$D$464),"",IF(L9/Data!$D$464&lt;=0.4,"Yes - No Passthroughs","No - Relase Inflows"))</f>
        <v>No - Relase Inflows</v>
      </c>
      <c r="N9" s="13" t="str">
        <f ca="1">IF(ISERROR(IF((L9-L8-(D9/12*[1]!interp(B9,Data!$B$5:$B$464,Data!$C$5:$C$464))+E9-R9)&lt;0,0,(L9-L8-(D9/12*[1]!interp(B9,Data!$B$5:$B$464,Data!$C$5:$C$464))+E9-R9))),"",IF((L9-L8-(D9/12*[1]!interp(B9,Data!$B$5:$B$464,Data!$C$5:$C$464))+E9-R9)&lt;0,0,(L9-L8-(D9/12*[1]!interp(B9,Data!$B$5:$B$464,Data!$C$5:$C$464))+E9-R9)))</f>
        <v/>
      </c>
      <c r="O9" s="33">
        <f>IF(G9="","",interp(G9,Data!$F$5:$F$286,Data!$H$5:$H$286))</f>
        <v>904.89999999588611</v>
      </c>
      <c r="P9" s="13">
        <f>IF(O9="","",IF(O9-O8-interp(G9,Data!$F$5:$F$286,Data!$G$5:$G$286)*H9/12-I9+J9&lt;0,0,O9-O8-interp(G9,Data!$F$5:$F$286,Data!$G$5:$G$286)*H9/12-I9+J9))</f>
        <v>0</v>
      </c>
      <c r="Q9" s="12" t="str">
        <f t="shared" ca="1" si="2"/>
        <v/>
      </c>
      <c r="R9" s="31"/>
      <c r="S9" s="31"/>
      <c r="T9" s="31"/>
      <c r="U9" s="31"/>
      <c r="V9" s="17">
        <f t="shared" si="1"/>
        <v>0</v>
      </c>
      <c r="W9" s="17" t="str">
        <f t="shared" ca="1" si="4"/>
        <v/>
      </c>
      <c r="X9" s="17" t="str">
        <f t="shared" ca="1" si="5"/>
        <v/>
      </c>
      <c r="Y9" s="17" t="str">
        <f t="shared" ca="1" si="3"/>
        <v/>
      </c>
    </row>
    <row r="10" spans="1:25" x14ac:dyDescent="0.25">
      <c r="A10" s="3">
        <v>41295</v>
      </c>
      <c r="B10" s="6">
        <v>862.15</v>
      </c>
      <c r="C10" s="6">
        <v>25</v>
      </c>
      <c r="D10" s="7">
        <v>0</v>
      </c>
      <c r="E10" s="7">
        <v>17</v>
      </c>
      <c r="F10" s="7">
        <v>748</v>
      </c>
      <c r="G10" s="7">
        <v>1078</v>
      </c>
      <c r="H10" s="7">
        <v>0</v>
      </c>
      <c r="I10" s="7">
        <v>16</v>
      </c>
      <c r="J10" s="7">
        <v>16</v>
      </c>
      <c r="K10" s="7">
        <f t="shared" si="0"/>
        <v>1</v>
      </c>
      <c r="L10" s="10">
        <f>IF(B10="","",interp(B10,Data!$B$5:$B$464,Data!$D$5:$D$464))</f>
        <v>16753.78659320467</v>
      </c>
      <c r="M10" s="10" t="str">
        <f>IF(ISERROR(L10/Data!$D$464),"",IF(L10/Data!$D$464&lt;=0.4,"Yes - No Passthroughs","No - Relase Inflows"))</f>
        <v>No - Relase Inflows</v>
      </c>
      <c r="N10" s="13" t="str">
        <f ca="1">IF(ISERROR(IF((L10-L9-(D10/12*[1]!interp(B10,Data!$B$5:$B$464,Data!$C$5:$C$464))+E10-R10)&lt;0,0,(L10-L9-(D10/12*[1]!interp(B10,Data!$B$5:$B$464,Data!$C$5:$C$464))+E10-R10))),"",IF((L10-L9-(D10/12*[1]!interp(B10,Data!$B$5:$B$464,Data!$C$5:$C$464))+E10-R10)&lt;0,0,(L10-L9-(D10/12*[1]!interp(B10,Data!$B$5:$B$464,Data!$C$5:$C$464))+E10-R10)))</f>
        <v/>
      </c>
      <c r="O10" s="33">
        <f>IF(G10="","",interp(G10,Data!$F$5:$F$286,Data!$H$5:$H$286))</f>
        <v>904.89999999588611</v>
      </c>
      <c r="P10" s="13">
        <f>IF(O10="","",IF(O10-O9-interp(G10,Data!$F$5:$F$286,Data!$G$5:$G$286)*H10/12-I10+J10&lt;0,0,O10-O9-interp(G10,Data!$F$5:$F$286,Data!$G$5:$G$286)*H10/12-I10+J10))</f>
        <v>0</v>
      </c>
      <c r="Q10" s="12" t="str">
        <f t="shared" ca="1" si="2"/>
        <v/>
      </c>
      <c r="R10" s="31"/>
      <c r="S10" s="31"/>
      <c r="T10" s="31"/>
      <c r="U10" s="31"/>
      <c r="V10" s="17">
        <f t="shared" si="1"/>
        <v>1</v>
      </c>
      <c r="W10" s="17" t="str">
        <f t="shared" ca="1" si="4"/>
        <v/>
      </c>
      <c r="X10" s="17" t="str">
        <f t="shared" ca="1" si="5"/>
        <v/>
      </c>
      <c r="Y10" s="17" t="str">
        <f t="shared" ca="1" si="3"/>
        <v/>
      </c>
    </row>
    <row r="11" spans="1:25" x14ac:dyDescent="0.25">
      <c r="A11" s="3">
        <v>41296</v>
      </c>
      <c r="B11" s="6">
        <v>862.14</v>
      </c>
      <c r="C11" s="6">
        <v>28</v>
      </c>
      <c r="D11" s="7">
        <v>0</v>
      </c>
      <c r="E11" s="7">
        <v>17</v>
      </c>
      <c r="F11" s="7">
        <v>748</v>
      </c>
      <c r="G11" s="7">
        <v>1078</v>
      </c>
      <c r="H11" s="7">
        <v>0</v>
      </c>
      <c r="I11" s="7">
        <v>16</v>
      </c>
      <c r="J11" s="7">
        <v>16</v>
      </c>
      <c r="K11" s="7">
        <f t="shared" si="0"/>
        <v>1</v>
      </c>
      <c r="L11" s="10">
        <f>IF(B11="","",interp(B11,Data!$B$5:$B$464,Data!$D$5:$D$464))</f>
        <v>16735.764334251526</v>
      </c>
      <c r="M11" s="10" t="str">
        <f>IF(ISERROR(L11/Data!$D$464),"",IF(L11/Data!$D$464&lt;=0.4,"Yes - No Passthroughs","No - Relase Inflows"))</f>
        <v>No - Relase Inflows</v>
      </c>
      <c r="N11" s="13" t="str">
        <f ca="1">IF(ISERROR(IF((L11-L10-(D11/12*[1]!interp(B11,Data!$B$5:$B$464,Data!$C$5:$C$464))+E11-R11)&lt;0,0,(L11-L10-(D11/12*[1]!interp(B11,Data!$B$5:$B$464,Data!$C$5:$C$464))+E11-R11))),"",IF((L11-L10-(D11/12*[1]!interp(B11,Data!$B$5:$B$464,Data!$C$5:$C$464))+E11-R11)&lt;0,0,(L11-L10-(D11/12*[1]!interp(B11,Data!$B$5:$B$464,Data!$C$5:$C$464))+E11-R11)))</f>
        <v/>
      </c>
      <c r="O11" s="33">
        <f>IF(G11="","",interp(G11,Data!$F$5:$F$286,Data!$H$5:$H$286))</f>
        <v>904.89999999588611</v>
      </c>
      <c r="P11" s="13">
        <f>IF(O11="","",IF(O11-O10-interp(G11,Data!$F$5:$F$286,Data!$G$5:$G$286)*H11/12-I11+J11&lt;0,0,O11-O10-interp(G11,Data!$F$5:$F$286,Data!$G$5:$G$286)*H11/12-I11+J11))</f>
        <v>0</v>
      </c>
      <c r="Q11" s="12" t="str">
        <f t="shared" ca="1" si="2"/>
        <v/>
      </c>
      <c r="R11" s="31"/>
      <c r="S11" s="31"/>
      <c r="T11" s="31"/>
      <c r="U11" s="31"/>
      <c r="V11" s="17">
        <f t="shared" si="1"/>
        <v>2</v>
      </c>
      <c r="W11" s="17" t="str">
        <f t="shared" ca="1" si="4"/>
        <v/>
      </c>
      <c r="X11" s="17" t="str">
        <f t="shared" ca="1" si="5"/>
        <v/>
      </c>
      <c r="Y11" s="17" t="str">
        <f t="shared" ca="1" si="3"/>
        <v/>
      </c>
    </row>
    <row r="12" spans="1:25" x14ac:dyDescent="0.25">
      <c r="A12" s="3">
        <v>41297</v>
      </c>
      <c r="B12" s="6"/>
      <c r="C12" s="6"/>
      <c r="D12" s="7"/>
      <c r="E12" s="7"/>
      <c r="F12" s="7"/>
      <c r="G12" s="7"/>
      <c r="H12" s="7"/>
      <c r="I12" s="7"/>
      <c r="J12" s="7"/>
      <c r="K12" s="7" t="str">
        <f t="shared" si="0"/>
        <v/>
      </c>
      <c r="L12" s="10" t="str">
        <f>IF(B12="","",interp(B12,Data!$B$5:$B$464,Data!$D$5:$D$464))</f>
        <v/>
      </c>
      <c r="M12" s="10" t="str">
        <f>IF(ISERROR(L12/Data!$D$464),"",IF(L12/Data!$D$464&lt;=0.4,"Yes - No Passthroughs","No - Relase Inflows"))</f>
        <v/>
      </c>
      <c r="N12" s="13" t="str">
        <f ca="1">IF(ISERROR(IF((L12-L11-(D12/12*[1]!interp(B12,Data!$B$5:$B$464,Data!$C$5:$C$464))+E12-R12)&lt;0,0,(L12-L11-(D12/12*[1]!interp(B12,Data!$B$5:$B$464,Data!$C$5:$C$464))+E12-R12))),"",IF((L12-L11-(D12/12*[1]!interp(B12,Data!$B$5:$B$464,Data!$C$5:$C$464))+E12-R12)&lt;0,0,(L12-L11-(D12/12*[1]!interp(B12,Data!$B$5:$B$464,Data!$C$5:$C$464))+E12-R12)))</f>
        <v/>
      </c>
      <c r="O12" s="33" t="str">
        <f>IF(G12="","",interp(G12,Data!$F$5:$F$286,Data!$H$5:$H$286))</f>
        <v/>
      </c>
      <c r="P12" s="13" t="str">
        <f>IF(O12="","",IF(O12-O11-interp(G12,Data!$F$5:$F$286,Data!$G$5:$G$286)*H12/12-I12+J12&lt;0,0,O12-O11-interp(G12,Data!$F$5:$F$286,Data!$G$5:$G$286)*H12/12-I12+J12))</f>
        <v/>
      </c>
      <c r="Q12" s="12" t="str">
        <f t="shared" ca="1" si="2"/>
        <v/>
      </c>
      <c r="R12" s="31"/>
      <c r="S12" s="31"/>
      <c r="T12" s="31"/>
      <c r="U12" s="31"/>
      <c r="V12" s="17" t="str">
        <f>IF(ISERROR(K12+V11-U12),"",K12+V11-U12)</f>
        <v/>
      </c>
      <c r="W12" s="17" t="str">
        <f t="shared" ca="1" si="4"/>
        <v/>
      </c>
      <c r="X12" s="17" t="str">
        <f t="shared" ca="1" si="5"/>
        <v/>
      </c>
      <c r="Y12" s="17" t="str">
        <f t="shared" ca="1" si="3"/>
        <v/>
      </c>
    </row>
    <row r="13" spans="1:25" x14ac:dyDescent="0.25">
      <c r="A13" s="3">
        <v>41298</v>
      </c>
      <c r="B13" s="6"/>
      <c r="C13" s="6"/>
      <c r="D13" s="7"/>
      <c r="E13" s="7"/>
      <c r="F13" s="7"/>
      <c r="G13" s="7"/>
      <c r="H13" s="7"/>
      <c r="I13" s="7"/>
      <c r="J13" s="7"/>
      <c r="K13" s="7" t="str">
        <f t="shared" si="0"/>
        <v/>
      </c>
      <c r="L13" s="10" t="str">
        <f>IF(B13="","",interp(B13,Data!$B$5:$B$464,Data!$D$5:$D$464))</f>
        <v/>
      </c>
      <c r="M13" s="10" t="str">
        <f>IF(ISERROR(L13/Data!$D$464),"",IF(L13/Data!$D$464&lt;=0.4,"Yes - No Passthroughs","No - Relase Inflows"))</f>
        <v/>
      </c>
      <c r="N13" s="13" t="str">
        <f ca="1">IF(ISERROR(IF((L13-L12-(D13/12*[1]!interp(B13,Data!$B$5:$B$464,Data!$C$5:$C$464))+E13-R13)&lt;0,0,(L13-L12-(D13/12*[1]!interp(B13,Data!$B$5:$B$464,Data!$C$5:$C$464))+E13-R13))),"",IF((L13-L12-(D13/12*[1]!interp(B13,Data!$B$5:$B$464,Data!$C$5:$C$464))+E13-R13)&lt;0,0,(L13-L12-(D13/12*[1]!interp(B13,Data!$B$5:$B$464,Data!$C$5:$C$464))+E13-R13)))</f>
        <v/>
      </c>
      <c r="O13" s="33" t="str">
        <f>IF(G13="","",interp(G13,Data!$F$5:$F$286,Data!$H$5:$H$286))</f>
        <v/>
      </c>
      <c r="P13" s="13" t="str">
        <f>IF(O13="","",IF(O13-O12-interp(G13,Data!$F$5:$F$286,Data!$G$5:$G$286)*H13/12-I13+J13&lt;0,0,O13-O12-interp(G13,Data!$F$5:$F$286,Data!$G$5:$G$286)*H13/12-I13+J13))</f>
        <v/>
      </c>
      <c r="Q13" s="12" t="str">
        <f t="shared" ca="1" si="2"/>
        <v/>
      </c>
      <c r="R13" s="31"/>
      <c r="S13" s="31"/>
      <c r="T13" s="31"/>
      <c r="U13" s="31"/>
      <c r="V13" s="17" t="str">
        <f t="shared" ref="V13:V76" si="6">IF(ISERROR(K13+V12-U13),"",K13+V12-U13)</f>
        <v/>
      </c>
      <c r="W13" s="17" t="str">
        <f t="shared" ca="1" si="4"/>
        <v/>
      </c>
      <c r="X13" s="17" t="str">
        <f t="shared" ca="1" si="5"/>
        <v/>
      </c>
      <c r="Y13" s="17" t="str">
        <f t="shared" ca="1" si="3"/>
        <v/>
      </c>
    </row>
    <row r="14" spans="1:25" x14ac:dyDescent="0.25">
      <c r="A14" s="3">
        <v>41299</v>
      </c>
      <c r="B14" s="6"/>
      <c r="C14" s="6"/>
      <c r="D14" s="7"/>
      <c r="E14" s="7"/>
      <c r="F14" s="7"/>
      <c r="G14" s="7"/>
      <c r="H14" s="7"/>
      <c r="I14" s="7"/>
      <c r="J14" s="7"/>
      <c r="K14" s="7" t="str">
        <f t="shared" si="0"/>
        <v/>
      </c>
      <c r="L14" s="10" t="str">
        <f>IF(B14="","",interp(B14,Data!$B$5:$B$464,Data!$D$5:$D$464))</f>
        <v/>
      </c>
      <c r="M14" s="10" t="str">
        <f>IF(ISERROR(L14/Data!$D$464),"",IF(L14/Data!$D$464&lt;=0.4,"Yes - No Passthroughs","No - Relase Inflows"))</f>
        <v/>
      </c>
      <c r="N14" s="13" t="str">
        <f ca="1">IF(ISERROR(IF((L14-L13-(D14/12*[1]!interp(B14,Data!$B$5:$B$464,Data!$C$5:$C$464))+E14-R14)&lt;0,0,(L14-L13-(D14/12*[1]!interp(B14,Data!$B$5:$B$464,Data!$C$5:$C$464))+E14-R14))),"",IF((L14-L13-(D14/12*[1]!interp(B14,Data!$B$5:$B$464,Data!$C$5:$C$464))+E14-R14)&lt;0,0,(L14-L13-(D14/12*[1]!interp(B14,Data!$B$5:$B$464,Data!$C$5:$C$464))+E14-R14)))</f>
        <v/>
      </c>
      <c r="O14" s="33" t="str">
        <f>IF(G14="","",interp(G14,Data!$F$5:$F$286,Data!$H$5:$H$286))</f>
        <v/>
      </c>
      <c r="P14" s="13" t="str">
        <f>IF(O14="","",IF(O14-O13-interp(G14,Data!$F$5:$F$286,Data!$G$5:$G$286)*H14/12-I14+J14&lt;0,0,O14-O13-interp(G14,Data!$F$5:$F$286,Data!$G$5:$G$286)*H14/12-I14+J14))</f>
        <v/>
      </c>
      <c r="Q14" s="12" t="str">
        <f t="shared" ca="1" si="2"/>
        <v/>
      </c>
      <c r="R14" s="31"/>
      <c r="S14" s="31"/>
      <c r="T14" s="31"/>
      <c r="U14" s="31"/>
      <c r="V14" s="17" t="str">
        <f t="shared" si="6"/>
        <v/>
      </c>
      <c r="W14" s="17" t="str">
        <f t="shared" ca="1" si="4"/>
        <v/>
      </c>
      <c r="X14" s="17" t="str">
        <f t="shared" ca="1" si="5"/>
        <v/>
      </c>
      <c r="Y14" s="17" t="str">
        <f t="shared" ca="1" si="3"/>
        <v/>
      </c>
    </row>
    <row r="15" spans="1:25" x14ac:dyDescent="0.25">
      <c r="A15" s="3">
        <v>41300</v>
      </c>
      <c r="B15" s="6"/>
      <c r="C15" s="6"/>
      <c r="D15" s="7"/>
      <c r="E15" s="7"/>
      <c r="F15" s="7"/>
      <c r="G15" s="7"/>
      <c r="H15" s="7"/>
      <c r="I15" s="7"/>
      <c r="J15" s="7"/>
      <c r="K15" s="7" t="str">
        <f t="shared" si="0"/>
        <v/>
      </c>
      <c r="L15" s="10" t="str">
        <f>IF(B15="","",interp(B15,Data!$B$5:$B$464,Data!$D$5:$D$464))</f>
        <v/>
      </c>
      <c r="M15" s="10" t="str">
        <f>IF(ISERROR(L15/Data!$D$464),"",IF(L15/Data!$D$464&lt;=0.4,"Yes - No Passthroughs","No - Relase Inflows"))</f>
        <v/>
      </c>
      <c r="N15" s="13" t="str">
        <f ca="1">IF(ISERROR(IF((L15-L14-(D15/12*[1]!interp(B15,Data!$B$5:$B$464,Data!$C$5:$C$464))+E15-R15)&lt;0,0,(L15-L14-(D15/12*[1]!interp(B15,Data!$B$5:$B$464,Data!$C$5:$C$464))+E15-R15))),"",IF((L15-L14-(D15/12*[1]!interp(B15,Data!$B$5:$B$464,Data!$C$5:$C$464))+E15-R15)&lt;0,0,(L15-L14-(D15/12*[1]!interp(B15,Data!$B$5:$B$464,Data!$C$5:$C$464))+E15-R15)))</f>
        <v/>
      </c>
      <c r="O15" s="33" t="str">
        <f>IF(G15="","",interp(G15,Data!$F$5:$F$286,Data!$H$5:$H$286))</f>
        <v/>
      </c>
      <c r="P15" s="13" t="str">
        <f>IF(O15="","",IF(O15-O14-interp(G15,Data!$F$5:$F$286,Data!$G$5:$G$286)*H15/12-I15+J15&lt;0,0,O15-O14-interp(G15,Data!$F$5:$F$286,Data!$G$5:$G$286)*H15/12-I15+J15))</f>
        <v/>
      </c>
      <c r="Q15" s="12" t="str">
        <f t="shared" ca="1" si="2"/>
        <v/>
      </c>
      <c r="R15" s="31"/>
      <c r="S15" s="31"/>
      <c r="T15" s="31"/>
      <c r="U15" s="31"/>
      <c r="V15" s="17" t="str">
        <f t="shared" si="6"/>
        <v/>
      </c>
      <c r="W15" s="17" t="str">
        <f t="shared" ca="1" si="4"/>
        <v/>
      </c>
      <c r="X15" s="17" t="str">
        <f t="shared" ca="1" si="5"/>
        <v/>
      </c>
      <c r="Y15" s="17" t="str">
        <f t="shared" ca="1" si="3"/>
        <v/>
      </c>
    </row>
    <row r="16" spans="1:25" x14ac:dyDescent="0.25">
      <c r="A16" s="3">
        <v>41301</v>
      </c>
      <c r="B16" s="6"/>
      <c r="C16" s="6"/>
      <c r="D16" s="7"/>
      <c r="E16" s="7"/>
      <c r="F16" s="7"/>
      <c r="G16" s="7"/>
      <c r="H16" s="7"/>
      <c r="I16" s="7"/>
      <c r="J16" s="7"/>
      <c r="K16" s="7" t="str">
        <f t="shared" si="0"/>
        <v/>
      </c>
      <c r="L16" s="10" t="str">
        <f>IF(B16="","",interp(B16,Data!$B$5:$B$464,Data!$D$5:$D$464))</f>
        <v/>
      </c>
      <c r="M16" s="10" t="str">
        <f>IF(ISERROR(L16/Data!$D$464),"",IF(L16/Data!$D$464&lt;=0.4,"Yes - No Passthroughs","No - Relase Inflows"))</f>
        <v/>
      </c>
      <c r="N16" s="13" t="str">
        <f ca="1">IF(ISERROR(IF((L16-L15-(D16/12*[1]!interp(B16,Data!$B$5:$B$464,Data!$C$5:$C$464))+E16-R16)&lt;0,0,(L16-L15-(D16/12*[1]!interp(B16,Data!$B$5:$B$464,Data!$C$5:$C$464))+E16-R16))),"",IF((L16-L15-(D16/12*[1]!interp(B16,Data!$B$5:$B$464,Data!$C$5:$C$464))+E16-R16)&lt;0,0,(L16-L15-(D16/12*[1]!interp(B16,Data!$B$5:$B$464,Data!$C$5:$C$464))+E16-R16)))</f>
        <v/>
      </c>
      <c r="O16" s="33" t="str">
        <f>IF(G16="","",interp(G16,Data!$F$5:$F$286,Data!$H$5:$H$286))</f>
        <v/>
      </c>
      <c r="P16" s="13" t="str">
        <f>IF(O16="","",IF(O16-O15-interp(G16,Data!$F$5:$F$286,Data!$G$5:$G$286)*H16/12-I16+J16&lt;0,0,O16-O15-interp(G16,Data!$F$5:$F$286,Data!$G$5:$G$286)*H16/12-I16+J16))</f>
        <v/>
      </c>
      <c r="Q16" s="12" t="str">
        <f t="shared" ca="1" si="2"/>
        <v/>
      </c>
      <c r="R16" s="31"/>
      <c r="S16" s="31"/>
      <c r="T16" s="31"/>
      <c r="U16" s="31"/>
      <c r="V16" s="17" t="str">
        <f t="shared" si="6"/>
        <v/>
      </c>
      <c r="W16" s="17" t="str">
        <f t="shared" ca="1" si="4"/>
        <v/>
      </c>
      <c r="X16" s="17" t="str">
        <f t="shared" ca="1" si="5"/>
        <v/>
      </c>
      <c r="Y16" s="17" t="str">
        <f t="shared" ca="1" si="3"/>
        <v/>
      </c>
    </row>
    <row r="17" spans="1:25" x14ac:dyDescent="0.25">
      <c r="A17" s="3">
        <v>41302</v>
      </c>
      <c r="B17" s="6"/>
      <c r="C17" s="6"/>
      <c r="D17" s="7"/>
      <c r="E17" s="7"/>
      <c r="F17" s="7"/>
      <c r="G17" s="7"/>
      <c r="H17" s="7"/>
      <c r="I17" s="7"/>
      <c r="J17" s="7"/>
      <c r="K17" s="7" t="str">
        <f t="shared" si="0"/>
        <v/>
      </c>
      <c r="L17" s="10" t="str">
        <f>IF(B17="","",interp(B17,Data!$B$5:$B$464,Data!$D$5:$D$464))</f>
        <v/>
      </c>
      <c r="M17" s="10" t="str">
        <f>IF(ISERROR(L17/Data!$D$464),"",IF(L17/Data!$D$464&lt;=0.4,"Yes - No Passthroughs","No - Relase Inflows"))</f>
        <v/>
      </c>
      <c r="N17" s="13" t="str">
        <f ca="1">IF(ISERROR(IF((L17-L16-(D17/12*[1]!interp(B17,Data!$B$5:$B$464,Data!$C$5:$C$464))+E17-R17)&lt;0,0,(L17-L16-(D17/12*[1]!interp(B17,Data!$B$5:$B$464,Data!$C$5:$C$464))+E17-R17))),"",IF((L17-L16-(D17/12*[1]!interp(B17,Data!$B$5:$B$464,Data!$C$5:$C$464))+E17-R17)&lt;0,0,(L17-L16-(D17/12*[1]!interp(B17,Data!$B$5:$B$464,Data!$C$5:$C$464))+E17-R17)))</f>
        <v/>
      </c>
      <c r="O17" s="33" t="str">
        <f>IF(G17="","",interp(G17,Data!$F$5:$F$286,Data!$H$5:$H$286))</f>
        <v/>
      </c>
      <c r="P17" s="13" t="str">
        <f>IF(O17="","",IF(O17-O16-interp(G17,Data!$F$5:$F$286,Data!$G$5:$G$286)*H17/12-I17+J17&lt;0,0,O17-O16-interp(G17,Data!$F$5:$F$286,Data!$G$5:$G$286)*H17/12-I17+J17))</f>
        <v/>
      </c>
      <c r="Q17" s="12" t="str">
        <f t="shared" ca="1" si="2"/>
        <v/>
      </c>
      <c r="R17" s="31"/>
      <c r="S17" s="31"/>
      <c r="T17" s="31"/>
      <c r="U17" s="31"/>
      <c r="V17" s="17" t="str">
        <f t="shared" si="6"/>
        <v/>
      </c>
      <c r="W17" s="17" t="str">
        <f t="shared" ca="1" si="4"/>
        <v/>
      </c>
      <c r="X17" s="17" t="str">
        <f t="shared" ca="1" si="5"/>
        <v/>
      </c>
      <c r="Y17" s="17" t="str">
        <f t="shared" ca="1" si="3"/>
        <v/>
      </c>
    </row>
    <row r="18" spans="1:25" x14ac:dyDescent="0.25">
      <c r="A18" s="3">
        <v>41303</v>
      </c>
      <c r="B18" s="6"/>
      <c r="C18" s="6"/>
      <c r="D18" s="7"/>
      <c r="E18" s="7"/>
      <c r="F18" s="7"/>
      <c r="G18" s="7"/>
      <c r="H18" s="7"/>
      <c r="I18" s="7"/>
      <c r="J18" s="7"/>
      <c r="K18" s="7" t="str">
        <f t="shared" si="0"/>
        <v/>
      </c>
      <c r="L18" s="10" t="str">
        <f>IF(B18="","",interp(B18,Data!$B$5:$B$464,Data!$D$5:$D$464))</f>
        <v/>
      </c>
      <c r="M18" s="10" t="str">
        <f>IF(ISERROR(L18/Data!$D$464),"",IF(L18/Data!$D$464&lt;=0.4,"Yes - No Passthroughs","No - Relase Inflows"))</f>
        <v/>
      </c>
      <c r="N18" s="13" t="str">
        <f ca="1">IF(ISERROR(IF((L18-L17-(D18/12*[1]!interp(B18,Data!$B$5:$B$464,Data!$C$5:$C$464))+E18-R18)&lt;0,0,(L18-L17-(D18/12*[1]!interp(B18,Data!$B$5:$B$464,Data!$C$5:$C$464))+E18-R18))),"",IF((L18-L17-(D18/12*[1]!interp(B18,Data!$B$5:$B$464,Data!$C$5:$C$464))+E18-R18)&lt;0,0,(L18-L17-(D18/12*[1]!interp(B18,Data!$B$5:$B$464,Data!$C$5:$C$464))+E18-R18)))</f>
        <v/>
      </c>
      <c r="O18" s="33" t="str">
        <f>IF(G18="","",interp(G18,Data!$F$5:$F$286,Data!$H$5:$H$286))</f>
        <v/>
      </c>
      <c r="P18" s="13" t="str">
        <f>IF(O18="","",IF(O18-O17-interp(G18,Data!$F$5:$F$286,Data!$G$5:$G$286)*H18/12-I18+J18&lt;0,0,O18-O17-interp(G18,Data!$F$5:$F$286,Data!$G$5:$G$286)*H18/12-I18+J18))</f>
        <v/>
      </c>
      <c r="Q18" s="12" t="str">
        <f t="shared" ca="1" si="2"/>
        <v/>
      </c>
      <c r="R18" s="31"/>
      <c r="S18" s="31"/>
      <c r="T18" s="31"/>
      <c r="U18" s="31"/>
      <c r="V18" s="17" t="str">
        <f t="shared" si="6"/>
        <v/>
      </c>
      <c r="W18" s="17" t="str">
        <f t="shared" ca="1" si="4"/>
        <v/>
      </c>
      <c r="X18" s="17" t="str">
        <f t="shared" ca="1" si="5"/>
        <v/>
      </c>
      <c r="Y18" s="17" t="str">
        <f t="shared" ca="1" si="3"/>
        <v/>
      </c>
    </row>
    <row r="19" spans="1:25" x14ac:dyDescent="0.25">
      <c r="A19" s="3">
        <v>41304</v>
      </c>
      <c r="B19" s="6"/>
      <c r="C19" s="6"/>
      <c r="D19" s="7"/>
      <c r="E19" s="7"/>
      <c r="F19" s="7"/>
      <c r="G19" s="7"/>
      <c r="H19" s="7"/>
      <c r="I19" s="7"/>
      <c r="J19" s="7"/>
      <c r="K19" s="7" t="str">
        <f t="shared" si="0"/>
        <v/>
      </c>
      <c r="L19" s="10" t="str">
        <f>IF(B19="","",interp(B19,Data!$B$5:$B$464,Data!$D$5:$D$464))</f>
        <v/>
      </c>
      <c r="M19" s="10" t="str">
        <f>IF(ISERROR(L19/Data!$D$464),"",IF(L19/Data!$D$464&lt;=0.4,"Yes - No Passthroughs","No - Relase Inflows"))</f>
        <v/>
      </c>
      <c r="N19" s="13" t="str">
        <f ca="1">IF(ISERROR(IF((L19-L18-(D19/12*[1]!interp(B19,Data!$B$5:$B$464,Data!$C$5:$C$464))+E19-R19)&lt;0,0,(L19-L18-(D19/12*[1]!interp(B19,Data!$B$5:$B$464,Data!$C$5:$C$464))+E19-R19))),"",IF((L19-L18-(D19/12*[1]!interp(B19,Data!$B$5:$B$464,Data!$C$5:$C$464))+E19-R19)&lt;0,0,(L19-L18-(D19/12*[1]!interp(B19,Data!$B$5:$B$464,Data!$C$5:$C$464))+E19-R19)))</f>
        <v/>
      </c>
      <c r="O19" s="33" t="str">
        <f>IF(G19="","",interp(G19,Data!$F$5:$F$286,Data!$H$5:$H$286))</f>
        <v/>
      </c>
      <c r="P19" s="13" t="str">
        <f>IF(O19="","",IF(O19-O18-interp(G19,Data!$F$5:$F$286,Data!$G$5:$G$286)*H19/12-I19+J19&lt;0,0,O19-O18-interp(G19,Data!$F$5:$F$286,Data!$G$5:$G$286)*H19/12-I19+J19))</f>
        <v/>
      </c>
      <c r="Q19" s="12" t="str">
        <f t="shared" ca="1" si="2"/>
        <v/>
      </c>
      <c r="R19" s="31"/>
      <c r="S19" s="31"/>
      <c r="T19" s="31"/>
      <c r="U19" s="31"/>
      <c r="V19" s="17" t="str">
        <f t="shared" si="6"/>
        <v/>
      </c>
      <c r="W19" s="17" t="str">
        <f t="shared" ca="1" si="4"/>
        <v/>
      </c>
      <c r="X19" s="17" t="str">
        <f t="shared" ca="1" si="5"/>
        <v/>
      </c>
      <c r="Y19" s="17" t="str">
        <f t="shared" ca="1" si="3"/>
        <v/>
      </c>
    </row>
    <row r="20" spans="1:25" x14ac:dyDescent="0.25">
      <c r="A20" s="3">
        <v>41305</v>
      </c>
      <c r="B20" s="6"/>
      <c r="C20" s="6"/>
      <c r="D20" s="7"/>
      <c r="E20" s="7"/>
      <c r="F20" s="7"/>
      <c r="G20" s="7"/>
      <c r="H20" s="7"/>
      <c r="I20" s="7"/>
      <c r="J20" s="7"/>
      <c r="K20" s="7" t="str">
        <f t="shared" si="0"/>
        <v/>
      </c>
      <c r="L20" s="10" t="str">
        <f>IF(B20="","",interp(B20,Data!$B$5:$B$464,Data!$D$5:$D$464))</f>
        <v/>
      </c>
      <c r="M20" s="10" t="str">
        <f>IF(ISERROR(L20/Data!$D$464),"",IF(L20/Data!$D$464&lt;=0.4,"Yes - No Passthroughs","No - Relase Inflows"))</f>
        <v/>
      </c>
      <c r="N20" s="13" t="str">
        <f ca="1">IF(ISERROR(IF((L20-L19-(D20/12*[1]!interp(B20,Data!$B$5:$B$464,Data!$C$5:$C$464))+E20-R20)&lt;0,0,(L20-L19-(D20/12*[1]!interp(B20,Data!$B$5:$B$464,Data!$C$5:$C$464))+E20-R20))),"",IF((L20-L19-(D20/12*[1]!interp(B20,Data!$B$5:$B$464,Data!$C$5:$C$464))+E20-R20)&lt;0,0,(L20-L19-(D20/12*[1]!interp(B20,Data!$B$5:$B$464,Data!$C$5:$C$464))+E20-R20)))</f>
        <v/>
      </c>
      <c r="O20" s="33" t="str">
        <f>IF(G20="","",interp(G20,Data!$F$5:$F$286,Data!$H$5:$H$286))</f>
        <v/>
      </c>
      <c r="P20" s="13" t="str">
        <f>IF(O20="","",IF(O20-O19-interp(G20,Data!$F$5:$F$286,Data!$G$5:$G$286)*H20/12-I20+J20&lt;0,0,O20-O19-interp(G20,Data!$F$5:$F$286,Data!$G$5:$G$286)*H20/12-I20+J20))</f>
        <v/>
      </c>
      <c r="Q20" s="12" t="str">
        <f t="shared" ca="1" si="2"/>
        <v/>
      </c>
      <c r="R20" s="31"/>
      <c r="S20" s="31"/>
      <c r="T20" s="31"/>
      <c r="U20" s="31"/>
      <c r="V20" s="17" t="str">
        <f t="shared" si="6"/>
        <v/>
      </c>
      <c r="W20" s="17" t="str">
        <f t="shared" ca="1" si="4"/>
        <v/>
      </c>
      <c r="X20" s="17" t="str">
        <f t="shared" ca="1" si="5"/>
        <v/>
      </c>
      <c r="Y20" s="17" t="str">
        <f t="shared" ca="1" si="3"/>
        <v/>
      </c>
    </row>
    <row r="21" spans="1:25" x14ac:dyDescent="0.25">
      <c r="A21" s="3">
        <v>41306</v>
      </c>
      <c r="B21" s="6"/>
      <c r="C21" s="6"/>
      <c r="D21" s="7"/>
      <c r="E21" s="7"/>
      <c r="F21" s="7"/>
      <c r="G21" s="7"/>
      <c r="H21" s="7"/>
      <c r="I21" s="7"/>
      <c r="J21" s="7"/>
      <c r="K21" s="7" t="str">
        <f t="shared" si="0"/>
        <v/>
      </c>
      <c r="L21" s="10" t="str">
        <f>IF(B21="","",interp(B21,Data!$B$5:$B$464,Data!$D$5:$D$464))</f>
        <v/>
      </c>
      <c r="M21" s="10" t="str">
        <f>IF(ISERROR(L21/Data!$D$464),"",IF(L21/Data!$D$464&lt;=0.4,"Yes - No Passthroughs","No - Relase Inflows"))</f>
        <v/>
      </c>
      <c r="N21" s="13" t="str">
        <f ca="1">IF(ISERROR(IF((L21-L20-(D21/12*[1]!interp(B21,Data!$B$5:$B$464,Data!$C$5:$C$464))+E21-R21)&lt;0,0,(L21-L20-(D21/12*[1]!interp(B21,Data!$B$5:$B$464,Data!$C$5:$C$464))+E21-R21))),"",IF((L21-L20-(D21/12*[1]!interp(B21,Data!$B$5:$B$464,Data!$C$5:$C$464))+E21-R21)&lt;0,0,(L21-L20-(D21/12*[1]!interp(B21,Data!$B$5:$B$464,Data!$C$5:$C$464))+E21-R21)))</f>
        <v/>
      </c>
      <c r="O21" s="33" t="str">
        <f>IF(G21="","",interp(G21,Data!$F$5:$F$286,Data!$H$5:$H$286))</f>
        <v/>
      </c>
      <c r="P21" s="13" t="str">
        <f>IF(O21="","",IF(O21-O20-interp(G21,Data!$F$5:$F$286,Data!$G$5:$G$286)*H21/12-I21+J21&lt;0,0,O21-O20-interp(G21,Data!$F$5:$F$286,Data!$G$5:$G$286)*H21/12-I21+J21))</f>
        <v/>
      </c>
      <c r="Q21" s="12" t="str">
        <f t="shared" ca="1" si="2"/>
        <v/>
      </c>
      <c r="R21" s="31"/>
      <c r="S21" s="31"/>
      <c r="T21" s="31"/>
      <c r="U21" s="31"/>
      <c r="V21" s="17" t="str">
        <f t="shared" si="6"/>
        <v/>
      </c>
      <c r="W21" s="17" t="str">
        <f t="shared" ca="1" si="4"/>
        <v/>
      </c>
      <c r="X21" s="17" t="str">
        <f t="shared" ca="1" si="5"/>
        <v/>
      </c>
      <c r="Y21" s="17" t="str">
        <f t="shared" ca="1" si="3"/>
        <v/>
      </c>
    </row>
    <row r="22" spans="1:25" x14ac:dyDescent="0.25">
      <c r="A22" s="3">
        <v>41307</v>
      </c>
      <c r="B22" s="6"/>
      <c r="C22" s="6"/>
      <c r="D22" s="7"/>
      <c r="E22" s="7"/>
      <c r="F22" s="7"/>
      <c r="G22" s="7"/>
      <c r="H22" s="7"/>
      <c r="I22" s="7"/>
      <c r="J22" s="7"/>
      <c r="K22" s="7" t="str">
        <f t="shared" si="0"/>
        <v/>
      </c>
      <c r="L22" s="10" t="str">
        <f>IF(B22="","",interp(B22,Data!$B$5:$B$464,Data!$D$5:$D$464))</f>
        <v/>
      </c>
      <c r="M22" s="10" t="str">
        <f>IF(ISERROR(L22/Data!$D$464),"",IF(L22/Data!$D$464&lt;=0.4,"Yes - No Passthroughs","No - Relase Inflows"))</f>
        <v/>
      </c>
      <c r="N22" s="13" t="str">
        <f ca="1">IF(ISERROR(IF((L22-L21-(D22/12*[1]!interp(B22,Data!$B$5:$B$464,Data!$C$5:$C$464))+E22-R22)&lt;0,0,(L22-L21-(D22/12*[1]!interp(B22,Data!$B$5:$B$464,Data!$C$5:$C$464))+E22-R22))),"",IF((L22-L21-(D22/12*[1]!interp(B22,Data!$B$5:$B$464,Data!$C$5:$C$464))+E22-R22)&lt;0,0,(L22-L21-(D22/12*[1]!interp(B22,Data!$B$5:$B$464,Data!$C$5:$C$464))+E22-R22)))</f>
        <v/>
      </c>
      <c r="O22" s="33" t="str">
        <f>IF(G22="","",interp(G22,Data!$F$5:$F$286,Data!$H$5:$H$286))</f>
        <v/>
      </c>
      <c r="P22" s="13" t="str">
        <f>IF(O22="","",IF(O22-O21-interp(G22,Data!$F$5:$F$286,Data!$G$5:$G$286)*H22/12-I22+J22&lt;0,0,O22-O21-interp(G22,Data!$F$5:$F$286,Data!$G$5:$G$286)*H22/12-I22+J22))</f>
        <v/>
      </c>
      <c r="Q22" s="12" t="str">
        <f t="shared" ca="1" si="2"/>
        <v/>
      </c>
      <c r="R22" s="31"/>
      <c r="S22" s="31"/>
      <c r="T22" s="31"/>
      <c r="U22" s="31"/>
      <c r="V22" s="17" t="str">
        <f t="shared" si="6"/>
        <v/>
      </c>
      <c r="W22" s="17" t="str">
        <f t="shared" ca="1" si="4"/>
        <v/>
      </c>
      <c r="X22" s="17" t="str">
        <f t="shared" ca="1" si="5"/>
        <v/>
      </c>
      <c r="Y22" s="17" t="str">
        <f t="shared" ca="1" si="3"/>
        <v/>
      </c>
    </row>
    <row r="23" spans="1:25" x14ac:dyDescent="0.25">
      <c r="A23" s="3">
        <v>41308</v>
      </c>
      <c r="B23" s="6"/>
      <c r="C23" s="6"/>
      <c r="D23" s="7"/>
      <c r="E23" s="7"/>
      <c r="F23" s="7"/>
      <c r="G23" s="7"/>
      <c r="H23" s="7"/>
      <c r="I23" s="7"/>
      <c r="J23" s="7"/>
      <c r="K23" s="7" t="str">
        <f t="shared" si="0"/>
        <v/>
      </c>
      <c r="L23" s="10" t="str">
        <f>IF(B23="","",interp(B23,Data!$B$5:$B$464,Data!$D$5:$D$464))</f>
        <v/>
      </c>
      <c r="M23" s="10" t="str">
        <f>IF(ISERROR(L23/Data!$D$464),"",IF(L23/Data!$D$464&lt;=0.4,"Yes - No Passthroughs","No - Relase Inflows"))</f>
        <v/>
      </c>
      <c r="N23" s="13" t="str">
        <f ca="1">IF(ISERROR(IF((L23-L22-(D23/12*[1]!interp(B23,Data!$B$5:$B$464,Data!$C$5:$C$464))+E23-R23)&lt;0,0,(L23-L22-(D23/12*[1]!interp(B23,Data!$B$5:$B$464,Data!$C$5:$C$464))+E23-R23))),"",IF((L23-L22-(D23/12*[1]!interp(B23,Data!$B$5:$B$464,Data!$C$5:$C$464))+E23-R23)&lt;0,0,(L23-L22-(D23/12*[1]!interp(B23,Data!$B$5:$B$464,Data!$C$5:$C$464))+E23-R23)))</f>
        <v/>
      </c>
      <c r="O23" s="33" t="str">
        <f>IF(G23="","",interp(G23,Data!$F$5:$F$286,Data!$H$5:$H$286))</f>
        <v/>
      </c>
      <c r="P23" s="13" t="str">
        <f>IF(O23="","",IF(O23-O22-interp(G23,Data!$F$5:$F$286,Data!$G$5:$G$286)*H23/12-I23+J23&lt;0,0,O23-O22-interp(G23,Data!$F$5:$F$286,Data!$G$5:$G$286)*H23/12-I23+J23))</f>
        <v/>
      </c>
      <c r="Q23" s="12" t="str">
        <f t="shared" ca="1" si="2"/>
        <v/>
      </c>
      <c r="R23" s="31"/>
      <c r="S23" s="31"/>
      <c r="T23" s="31"/>
      <c r="U23" s="31"/>
      <c r="V23" s="17" t="str">
        <f t="shared" si="6"/>
        <v/>
      </c>
      <c r="W23" s="17" t="str">
        <f t="shared" ca="1" si="4"/>
        <v/>
      </c>
      <c r="X23" s="17" t="str">
        <f t="shared" ca="1" si="5"/>
        <v/>
      </c>
      <c r="Y23" s="17" t="str">
        <f t="shared" ca="1" si="3"/>
        <v/>
      </c>
    </row>
    <row r="24" spans="1:25" x14ac:dyDescent="0.25">
      <c r="A24" s="3">
        <v>41309</v>
      </c>
      <c r="B24" s="6"/>
      <c r="C24" s="6"/>
      <c r="D24" s="7"/>
      <c r="E24" s="7"/>
      <c r="F24" s="7"/>
      <c r="G24" s="7"/>
      <c r="H24" s="7"/>
      <c r="I24" s="7"/>
      <c r="J24" s="7"/>
      <c r="K24" s="7" t="str">
        <f t="shared" si="0"/>
        <v/>
      </c>
      <c r="L24" s="10" t="str">
        <f>IF(B24="","",interp(B24,Data!$B$5:$B$464,Data!$D$5:$D$464))</f>
        <v/>
      </c>
      <c r="M24" s="10" t="str">
        <f>IF(ISERROR(L24/Data!$D$464),"",IF(L24/Data!$D$464&lt;=0.4,"Yes - No Passthroughs","No - Relase Inflows"))</f>
        <v/>
      </c>
      <c r="N24" s="13" t="str">
        <f ca="1">IF(ISERROR(IF((L24-L23-(D24/12*[1]!interp(B24,Data!$B$5:$B$464,Data!$C$5:$C$464))+E24-R24)&lt;0,0,(L24-L23-(D24/12*[1]!interp(B24,Data!$B$5:$B$464,Data!$C$5:$C$464))+E24-R24))),"",IF((L24-L23-(D24/12*[1]!interp(B24,Data!$B$5:$B$464,Data!$C$5:$C$464))+E24-R24)&lt;0,0,(L24-L23-(D24/12*[1]!interp(B24,Data!$B$5:$B$464,Data!$C$5:$C$464))+E24-R24)))</f>
        <v/>
      </c>
      <c r="O24" s="33" t="str">
        <f>IF(G24="","",interp(G24,Data!$F$5:$F$286,Data!$H$5:$H$286))</f>
        <v/>
      </c>
      <c r="P24" s="13" t="str">
        <f>IF(O24="","",IF(O24-O23-interp(G24,Data!$F$5:$F$286,Data!$G$5:$G$286)*H24/12-I24+J24&lt;0,0,O24-O23-interp(G24,Data!$F$5:$F$286,Data!$G$5:$G$286)*H24/12-I24+J24))</f>
        <v/>
      </c>
      <c r="Q24" s="12" t="str">
        <f t="shared" ca="1" si="2"/>
        <v/>
      </c>
      <c r="R24" s="31"/>
      <c r="S24" s="31"/>
      <c r="T24" s="31"/>
      <c r="U24" s="31"/>
      <c r="V24" s="17" t="str">
        <f t="shared" si="6"/>
        <v/>
      </c>
      <c r="W24" s="17" t="str">
        <f t="shared" ca="1" si="4"/>
        <v/>
      </c>
      <c r="X24" s="17" t="str">
        <f t="shared" ca="1" si="5"/>
        <v/>
      </c>
      <c r="Y24" s="17" t="str">
        <f t="shared" ca="1" si="3"/>
        <v/>
      </c>
    </row>
    <row r="25" spans="1:25" x14ac:dyDescent="0.25">
      <c r="A25" s="3">
        <v>41310</v>
      </c>
      <c r="B25" s="6"/>
      <c r="C25" s="6"/>
      <c r="D25" s="7"/>
      <c r="E25" s="7"/>
      <c r="F25" s="7"/>
      <c r="G25" s="7"/>
      <c r="H25" s="7"/>
      <c r="I25" s="7"/>
      <c r="J25" s="7"/>
      <c r="K25" s="7" t="str">
        <f t="shared" si="0"/>
        <v/>
      </c>
      <c r="L25" s="10" t="str">
        <f>IF(B25="","",interp(B25,Data!$B$5:$B$464,Data!$D$5:$D$464))</f>
        <v/>
      </c>
      <c r="M25" s="10" t="str">
        <f>IF(ISERROR(L25/Data!$D$464),"",IF(L25/Data!$D$464&lt;=0.4,"Yes - No Passthroughs","No - Relase Inflows"))</f>
        <v/>
      </c>
      <c r="N25" s="13" t="str">
        <f ca="1">IF(ISERROR(IF((L25-L24-(D25/12*[1]!interp(B25,Data!$B$5:$B$464,Data!$C$5:$C$464))+E25-R25)&lt;0,0,(L25-L24-(D25/12*[1]!interp(B25,Data!$B$5:$B$464,Data!$C$5:$C$464))+E25-R25))),"",IF((L25-L24-(D25/12*[1]!interp(B25,Data!$B$5:$B$464,Data!$C$5:$C$464))+E25-R25)&lt;0,0,(L25-L24-(D25/12*[1]!interp(B25,Data!$B$5:$B$464,Data!$C$5:$C$464))+E25-R25)))</f>
        <v/>
      </c>
      <c r="O25" s="33" t="str">
        <f>IF(G25="","",interp(G25,Data!$F$5:$F$286,Data!$H$5:$H$286))</f>
        <v/>
      </c>
      <c r="P25" s="13" t="str">
        <f>IF(O25="","",IF(O25-O24-interp(G25,Data!$F$5:$F$286,Data!$G$5:$G$286)*H25/12-I25+J25&lt;0,0,O25-O24-interp(G25,Data!$F$5:$F$286,Data!$G$5:$G$286)*H25/12-I25+J25))</f>
        <v/>
      </c>
      <c r="Q25" s="12" t="str">
        <f t="shared" ca="1" si="2"/>
        <v/>
      </c>
      <c r="R25" s="31"/>
      <c r="S25" s="31"/>
      <c r="T25" s="31"/>
      <c r="U25" s="31"/>
      <c r="V25" s="17" t="str">
        <f t="shared" si="6"/>
        <v/>
      </c>
      <c r="W25" s="17" t="str">
        <f t="shared" ca="1" si="4"/>
        <v/>
      </c>
      <c r="X25" s="17" t="str">
        <f t="shared" ca="1" si="5"/>
        <v/>
      </c>
      <c r="Y25" s="17" t="str">
        <f t="shared" ca="1" si="3"/>
        <v/>
      </c>
    </row>
    <row r="26" spans="1:25" x14ac:dyDescent="0.25">
      <c r="A26" s="3">
        <v>41311</v>
      </c>
      <c r="B26" s="6"/>
      <c r="C26" s="6"/>
      <c r="D26" s="7"/>
      <c r="E26" s="7"/>
      <c r="F26" s="7"/>
      <c r="G26" s="7"/>
      <c r="H26" s="7"/>
      <c r="I26" s="7"/>
      <c r="J26" s="7"/>
      <c r="K26" s="7" t="str">
        <f t="shared" si="0"/>
        <v/>
      </c>
      <c r="L26" s="10" t="str">
        <f>IF(B26="","",interp(B26,Data!$B$5:$B$464,Data!$D$5:$D$464))</f>
        <v/>
      </c>
      <c r="M26" s="10" t="str">
        <f>IF(ISERROR(L26/Data!$D$464),"",IF(L26/Data!$D$464&lt;=0.4,"Yes - No Passthroughs","No - Relase Inflows"))</f>
        <v/>
      </c>
      <c r="N26" s="13" t="str">
        <f ca="1">IF(ISERROR(IF((L26-L25-(D26/12*[1]!interp(B26,Data!$B$5:$B$464,Data!$C$5:$C$464))+E26-R26)&lt;0,0,(L26-L25-(D26/12*[1]!interp(B26,Data!$B$5:$B$464,Data!$C$5:$C$464))+E26-R26))),"",IF((L26-L25-(D26/12*[1]!interp(B26,Data!$B$5:$B$464,Data!$C$5:$C$464))+E26-R26)&lt;0,0,(L26-L25-(D26/12*[1]!interp(B26,Data!$B$5:$B$464,Data!$C$5:$C$464))+E26-R26)))</f>
        <v/>
      </c>
      <c r="O26" s="33" t="str">
        <f>IF(G26="","",interp(G26,Data!$F$5:$F$286,Data!$H$5:$H$286))</f>
        <v/>
      </c>
      <c r="P26" s="13" t="str">
        <f>IF(O26="","",IF(O26-O25-interp(G26,Data!$F$5:$F$286,Data!$G$5:$G$286)*H26/12-I26+J26&lt;0,0,O26-O25-interp(G26,Data!$F$5:$F$286,Data!$G$5:$G$286)*H26/12-I26+J26))</f>
        <v/>
      </c>
      <c r="Q26" s="12" t="str">
        <f t="shared" ca="1" si="2"/>
        <v/>
      </c>
      <c r="R26" s="31"/>
      <c r="S26" s="31"/>
      <c r="T26" s="31"/>
      <c r="U26" s="31"/>
      <c r="V26" s="17" t="str">
        <f t="shared" si="6"/>
        <v/>
      </c>
      <c r="W26" s="17" t="str">
        <f t="shared" ca="1" si="4"/>
        <v/>
      </c>
      <c r="X26" s="17" t="str">
        <f t="shared" ca="1" si="5"/>
        <v/>
      </c>
      <c r="Y26" s="17" t="str">
        <f t="shared" ca="1" si="3"/>
        <v/>
      </c>
    </row>
    <row r="27" spans="1:25" x14ac:dyDescent="0.25">
      <c r="A27" s="3">
        <v>41312</v>
      </c>
      <c r="B27" s="6"/>
      <c r="C27" s="6"/>
      <c r="D27" s="7"/>
      <c r="E27" s="7"/>
      <c r="F27" s="7"/>
      <c r="G27" s="7"/>
      <c r="H27" s="7"/>
      <c r="I27" s="7"/>
      <c r="J27" s="7"/>
      <c r="K27" s="7" t="str">
        <f t="shared" si="0"/>
        <v/>
      </c>
      <c r="L27" s="10" t="str">
        <f>IF(B27="","",interp(B27,Data!$B$5:$B$464,Data!$D$5:$D$464))</f>
        <v/>
      </c>
      <c r="M27" s="10" t="str">
        <f>IF(ISERROR(L27/Data!$D$464),"",IF(L27/Data!$D$464&lt;=0.4,"Yes - No Passthroughs","No - Relase Inflows"))</f>
        <v/>
      </c>
      <c r="N27" s="13" t="str">
        <f ca="1">IF(ISERROR(IF((L27-L26-(D27/12*[1]!interp(B27,Data!$B$5:$B$464,Data!$C$5:$C$464))+E27-R27)&lt;0,0,(L27-L26-(D27/12*[1]!interp(B27,Data!$B$5:$B$464,Data!$C$5:$C$464))+E27-R27))),"",IF((L27-L26-(D27/12*[1]!interp(B27,Data!$B$5:$B$464,Data!$C$5:$C$464))+E27-R27)&lt;0,0,(L27-L26-(D27/12*[1]!interp(B27,Data!$B$5:$B$464,Data!$C$5:$C$464))+E27-R27)))</f>
        <v/>
      </c>
      <c r="O27" s="33" t="str">
        <f>IF(G27="","",interp(G27,Data!$F$5:$F$286,Data!$H$5:$H$286))</f>
        <v/>
      </c>
      <c r="P27" s="13" t="str">
        <f>IF(O27="","",IF(O27-O26-interp(G27,Data!$F$5:$F$286,Data!$G$5:$G$286)*H27/12-I27+J27&lt;0,0,O27-O26-interp(G27,Data!$F$5:$F$286,Data!$G$5:$G$286)*H27/12-I27+J27))</f>
        <v/>
      </c>
      <c r="Q27" s="12" t="str">
        <f t="shared" ca="1" si="2"/>
        <v/>
      </c>
      <c r="R27" s="31"/>
      <c r="S27" s="31"/>
      <c r="T27" s="31"/>
      <c r="U27" s="31"/>
      <c r="V27" s="17" t="str">
        <f t="shared" si="6"/>
        <v/>
      </c>
      <c r="W27" s="17" t="str">
        <f t="shared" ca="1" si="4"/>
        <v/>
      </c>
      <c r="X27" s="17" t="str">
        <f t="shared" ca="1" si="5"/>
        <v/>
      </c>
      <c r="Y27" s="17" t="str">
        <f t="shared" ca="1" si="3"/>
        <v/>
      </c>
    </row>
    <row r="28" spans="1:25" x14ac:dyDescent="0.25">
      <c r="A28" s="3">
        <v>41313</v>
      </c>
      <c r="B28" s="6"/>
      <c r="C28" s="6"/>
      <c r="D28" s="7"/>
      <c r="E28" s="7"/>
      <c r="F28" s="7"/>
      <c r="G28" s="7"/>
      <c r="H28" s="7"/>
      <c r="I28" s="7"/>
      <c r="J28" s="7"/>
      <c r="K28" s="7" t="str">
        <f t="shared" si="0"/>
        <v/>
      </c>
      <c r="L28" s="10" t="str">
        <f>IF(B28="","",interp(B28,Data!$B$5:$B$464,Data!$D$5:$D$464))</f>
        <v/>
      </c>
      <c r="M28" s="10" t="str">
        <f>IF(ISERROR(L28/Data!$D$464),"",IF(L28/Data!$D$464&lt;=0.4,"Yes - No Passthroughs","No - Relase Inflows"))</f>
        <v/>
      </c>
      <c r="N28" s="13" t="str">
        <f ca="1">IF(ISERROR(IF((L28-L27-(D28/12*[1]!interp(B28,Data!$B$5:$B$464,Data!$C$5:$C$464))+E28-R28)&lt;0,0,(L28-L27-(D28/12*[1]!interp(B28,Data!$B$5:$B$464,Data!$C$5:$C$464))+E28-R28))),"",IF((L28-L27-(D28/12*[1]!interp(B28,Data!$B$5:$B$464,Data!$C$5:$C$464))+E28-R28)&lt;0,0,(L28-L27-(D28/12*[1]!interp(B28,Data!$B$5:$B$464,Data!$C$5:$C$464))+E28-R28)))</f>
        <v/>
      </c>
      <c r="O28" s="33" t="str">
        <f>IF(G28="","",interp(G28,Data!$F$5:$F$286,Data!$H$5:$H$286))</f>
        <v/>
      </c>
      <c r="P28" s="13" t="str">
        <f>IF(O28="","",IF(O28-O27-interp(G28,Data!$F$5:$F$286,Data!$G$5:$G$286)*H28/12-I28+J28&lt;0,0,O28-O27-interp(G28,Data!$F$5:$F$286,Data!$G$5:$G$286)*H28/12-I28+J28))</f>
        <v/>
      </c>
      <c r="Q28" s="12" t="str">
        <f t="shared" ca="1" si="2"/>
        <v/>
      </c>
      <c r="R28" s="31"/>
      <c r="S28" s="31"/>
      <c r="T28" s="31"/>
      <c r="U28" s="31"/>
      <c r="V28" s="17" t="str">
        <f t="shared" si="6"/>
        <v/>
      </c>
      <c r="W28" s="17" t="str">
        <f t="shared" ca="1" si="4"/>
        <v/>
      </c>
      <c r="X28" s="17" t="str">
        <f t="shared" ca="1" si="5"/>
        <v/>
      </c>
      <c r="Y28" s="17" t="str">
        <f t="shared" ca="1" si="3"/>
        <v/>
      </c>
    </row>
    <row r="29" spans="1:25" x14ac:dyDescent="0.25">
      <c r="A29" s="3">
        <v>41314</v>
      </c>
      <c r="B29" s="6"/>
      <c r="C29" s="6"/>
      <c r="D29" s="7"/>
      <c r="E29" s="7"/>
      <c r="F29" s="7"/>
      <c r="G29" s="7"/>
      <c r="H29" s="7"/>
      <c r="I29" s="7"/>
      <c r="J29" s="7"/>
      <c r="K29" s="7" t="str">
        <f t="shared" si="0"/>
        <v/>
      </c>
      <c r="L29" s="10" t="str">
        <f>IF(B29="","",interp(B29,Data!$B$5:$B$464,Data!$D$5:$D$464))</f>
        <v/>
      </c>
      <c r="M29" s="10" t="str">
        <f>IF(ISERROR(L29/Data!$D$464),"",IF(L29/Data!$D$464&lt;=0.4,"Yes - No Passthroughs","No - Relase Inflows"))</f>
        <v/>
      </c>
      <c r="N29" s="13" t="str">
        <f ca="1">IF(ISERROR(IF((L29-L28-(D29/12*[1]!interp(B29,Data!$B$5:$B$464,Data!$C$5:$C$464))+E29-R29)&lt;0,0,(L29-L28-(D29/12*[1]!interp(B29,Data!$B$5:$B$464,Data!$C$5:$C$464))+E29-R29))),"",IF((L29-L28-(D29/12*[1]!interp(B29,Data!$B$5:$B$464,Data!$C$5:$C$464))+E29-R29)&lt;0,0,(L29-L28-(D29/12*[1]!interp(B29,Data!$B$5:$B$464,Data!$C$5:$C$464))+E29-R29)))</f>
        <v/>
      </c>
      <c r="O29" s="33" t="str">
        <f>IF(G29="","",interp(G29,Data!$F$5:$F$286,Data!$H$5:$H$286))</f>
        <v/>
      </c>
      <c r="P29" s="13" t="str">
        <f>IF(O29="","",IF(O29-O28-interp(G29,Data!$F$5:$F$286,Data!$G$5:$G$286)*H29/12-I29+J29&lt;0,0,O29-O28-interp(G29,Data!$F$5:$F$286,Data!$G$5:$G$286)*H29/12-I29+J29))</f>
        <v/>
      </c>
      <c r="Q29" s="12" t="str">
        <f t="shared" ca="1" si="2"/>
        <v/>
      </c>
      <c r="R29" s="31"/>
      <c r="S29" s="31"/>
      <c r="T29" s="31"/>
      <c r="U29" s="31"/>
      <c r="V29" s="17" t="str">
        <f t="shared" si="6"/>
        <v/>
      </c>
      <c r="W29" s="17" t="str">
        <f t="shared" ca="1" si="4"/>
        <v/>
      </c>
      <c r="X29" s="17" t="str">
        <f t="shared" ca="1" si="5"/>
        <v/>
      </c>
      <c r="Y29" s="17" t="str">
        <f t="shared" ca="1" si="3"/>
        <v/>
      </c>
    </row>
    <row r="30" spans="1:25" x14ac:dyDescent="0.25">
      <c r="A30" s="3">
        <v>41315</v>
      </c>
      <c r="B30" s="6"/>
      <c r="C30" s="6"/>
      <c r="D30" s="7"/>
      <c r="E30" s="7"/>
      <c r="F30" s="7"/>
      <c r="G30" s="7"/>
      <c r="H30" s="7"/>
      <c r="I30" s="7"/>
      <c r="J30" s="7"/>
      <c r="K30" s="7" t="str">
        <f t="shared" si="0"/>
        <v/>
      </c>
      <c r="L30" s="10" t="str">
        <f>IF(B30="","",interp(B30,Data!$B$5:$B$464,Data!$D$5:$D$464))</f>
        <v/>
      </c>
      <c r="M30" s="10" t="str">
        <f>IF(ISERROR(L30/Data!$D$464),"",IF(L30/Data!$D$464&lt;=0.4,"Yes - No Passthroughs","No - Relase Inflows"))</f>
        <v/>
      </c>
      <c r="N30" s="13" t="str">
        <f ca="1">IF(ISERROR(IF((L30-L29-(D30/12*[1]!interp(B30,Data!$B$5:$B$464,Data!$C$5:$C$464))+E30-R30)&lt;0,0,(L30-L29-(D30/12*[1]!interp(B30,Data!$B$5:$B$464,Data!$C$5:$C$464))+E30-R30))),"",IF((L30-L29-(D30/12*[1]!interp(B30,Data!$B$5:$B$464,Data!$C$5:$C$464))+E30-R30)&lt;0,0,(L30-L29-(D30/12*[1]!interp(B30,Data!$B$5:$B$464,Data!$C$5:$C$464))+E30-R30)))</f>
        <v/>
      </c>
      <c r="O30" s="33" t="str">
        <f>IF(G30="","",interp(G30,Data!$F$5:$F$286,Data!$H$5:$H$286))</f>
        <v/>
      </c>
      <c r="P30" s="13" t="str">
        <f>IF(O30="","",IF(O30-O29-interp(G30,Data!$F$5:$F$286,Data!$G$5:$G$286)*H30/12-I30+J30&lt;0,0,O30-O29-interp(G30,Data!$F$5:$F$286,Data!$G$5:$G$286)*H30/12-I30+J30))</f>
        <v/>
      </c>
      <c r="Q30" s="12" t="str">
        <f t="shared" ca="1" si="2"/>
        <v/>
      </c>
      <c r="R30" s="31"/>
      <c r="S30" s="31"/>
      <c r="T30" s="31"/>
      <c r="U30" s="31"/>
      <c r="V30" s="17" t="str">
        <f t="shared" si="6"/>
        <v/>
      </c>
      <c r="W30" s="17" t="str">
        <f t="shared" ca="1" si="4"/>
        <v/>
      </c>
      <c r="X30" s="17" t="str">
        <f t="shared" ca="1" si="5"/>
        <v/>
      </c>
      <c r="Y30" s="17" t="str">
        <f t="shared" ca="1" si="3"/>
        <v/>
      </c>
    </row>
    <row r="31" spans="1:25" x14ac:dyDescent="0.25">
      <c r="A31" s="3">
        <v>41316</v>
      </c>
      <c r="B31" s="6"/>
      <c r="C31" s="6"/>
      <c r="D31" s="7"/>
      <c r="E31" s="7"/>
      <c r="F31" s="7"/>
      <c r="G31" s="7"/>
      <c r="H31" s="7"/>
      <c r="I31" s="7"/>
      <c r="J31" s="7"/>
      <c r="K31" s="7" t="str">
        <f t="shared" si="0"/>
        <v/>
      </c>
      <c r="L31" s="10" t="str">
        <f>IF(B31="","",interp(B31,Data!$B$5:$B$464,Data!$D$5:$D$464))</f>
        <v/>
      </c>
      <c r="M31" s="10" t="str">
        <f>IF(ISERROR(L31/Data!$D$464),"",IF(L31/Data!$D$464&lt;=0.4,"Yes - No Passthroughs","No - Relase Inflows"))</f>
        <v/>
      </c>
      <c r="N31" s="13" t="str">
        <f ca="1">IF(ISERROR(IF((L31-L30-(D31/12*[1]!interp(B31,Data!$B$5:$B$464,Data!$C$5:$C$464))+E31-R31)&lt;0,0,(L31-L30-(D31/12*[1]!interp(B31,Data!$B$5:$B$464,Data!$C$5:$C$464))+E31-R31))),"",IF((L31-L30-(D31/12*[1]!interp(B31,Data!$B$5:$B$464,Data!$C$5:$C$464))+E31-R31)&lt;0,0,(L31-L30-(D31/12*[1]!interp(B31,Data!$B$5:$B$464,Data!$C$5:$C$464))+E31-R31)))</f>
        <v/>
      </c>
      <c r="O31" s="33" t="str">
        <f>IF(G31="","",interp(G31,Data!$F$5:$F$286,Data!$H$5:$H$286))</f>
        <v/>
      </c>
      <c r="P31" s="13" t="str">
        <f>IF(O31="","",IF(O31-O30-interp(G31,Data!$F$5:$F$286,Data!$G$5:$G$286)*H31/12-I31+J31&lt;0,0,O31-O30-interp(G31,Data!$F$5:$F$286,Data!$G$5:$G$286)*H31/12-I31+J31))</f>
        <v/>
      </c>
      <c r="Q31" s="12" t="str">
        <f t="shared" ca="1" si="2"/>
        <v/>
      </c>
      <c r="R31" s="31"/>
      <c r="S31" s="31"/>
      <c r="T31" s="31"/>
      <c r="U31" s="31"/>
      <c r="V31" s="17" t="str">
        <f t="shared" si="6"/>
        <v/>
      </c>
      <c r="W31" s="17" t="str">
        <f t="shared" ca="1" si="4"/>
        <v/>
      </c>
      <c r="X31" s="17" t="str">
        <f t="shared" ca="1" si="5"/>
        <v/>
      </c>
      <c r="Y31" s="17" t="str">
        <f t="shared" ca="1" si="3"/>
        <v/>
      </c>
    </row>
    <row r="32" spans="1:25" x14ac:dyDescent="0.25">
      <c r="A32" s="3">
        <v>41317</v>
      </c>
      <c r="B32" s="6"/>
      <c r="C32" s="6"/>
      <c r="D32" s="7"/>
      <c r="E32" s="7"/>
      <c r="F32" s="7"/>
      <c r="G32" s="7"/>
      <c r="H32" s="7"/>
      <c r="I32" s="7"/>
      <c r="J32" s="7"/>
      <c r="K32" s="7" t="str">
        <f t="shared" si="0"/>
        <v/>
      </c>
      <c r="L32" s="10" t="str">
        <f>IF(B32="","",interp(B32,Data!$B$5:$B$464,Data!$D$5:$D$464))</f>
        <v/>
      </c>
      <c r="M32" s="10" t="str">
        <f>IF(ISERROR(L32/Data!$D$464),"",IF(L32/Data!$D$464&lt;=0.4,"Yes - No Passthroughs","No - Relase Inflows"))</f>
        <v/>
      </c>
      <c r="N32" s="13" t="str">
        <f ca="1">IF(ISERROR(IF((L32-L31-(D32/12*[1]!interp(B32,Data!$B$5:$B$464,Data!$C$5:$C$464))+E32-R32)&lt;0,0,(L32-L31-(D32/12*[1]!interp(B32,Data!$B$5:$B$464,Data!$C$5:$C$464))+E32-R32))),"",IF((L32-L31-(D32/12*[1]!interp(B32,Data!$B$5:$B$464,Data!$C$5:$C$464))+E32-R32)&lt;0,0,(L32-L31-(D32/12*[1]!interp(B32,Data!$B$5:$B$464,Data!$C$5:$C$464))+E32-R32)))</f>
        <v/>
      </c>
      <c r="O32" s="33" t="str">
        <f>IF(G32="","",interp(G32,Data!$F$5:$F$286,Data!$H$5:$H$286))</f>
        <v/>
      </c>
      <c r="P32" s="13" t="str">
        <f>IF(O32="","",IF(O32-O31-interp(G32,Data!$F$5:$F$286,Data!$G$5:$G$286)*H32/12-I32+J32&lt;0,0,O32-O31-interp(G32,Data!$F$5:$F$286,Data!$G$5:$G$286)*H32/12-I32+J32))</f>
        <v/>
      </c>
      <c r="Q32" s="12" t="str">
        <f t="shared" ca="1" si="2"/>
        <v/>
      </c>
      <c r="R32" s="31"/>
      <c r="S32" s="31"/>
      <c r="T32" s="31"/>
      <c r="U32" s="31"/>
      <c r="V32" s="17" t="str">
        <f t="shared" si="6"/>
        <v/>
      </c>
      <c r="W32" s="17" t="str">
        <f t="shared" ca="1" si="4"/>
        <v/>
      </c>
      <c r="X32" s="17" t="str">
        <f t="shared" ca="1" si="5"/>
        <v/>
      </c>
      <c r="Y32" s="17" t="str">
        <f t="shared" ca="1" si="3"/>
        <v/>
      </c>
    </row>
    <row r="33" spans="1:25" x14ac:dyDescent="0.25">
      <c r="A33" s="3">
        <v>41318</v>
      </c>
      <c r="B33" s="6"/>
      <c r="C33" s="6"/>
      <c r="D33" s="7"/>
      <c r="E33" s="7"/>
      <c r="F33" s="7"/>
      <c r="G33" s="7"/>
      <c r="H33" s="7"/>
      <c r="I33" s="7"/>
      <c r="J33" s="7"/>
      <c r="K33" s="7" t="str">
        <f t="shared" si="0"/>
        <v/>
      </c>
      <c r="L33" s="10" t="str">
        <f>IF(B33="","",interp(B33,Data!$B$5:$B$464,Data!$D$5:$D$464))</f>
        <v/>
      </c>
      <c r="M33" s="10" t="str">
        <f>IF(ISERROR(L33/Data!$D$464),"",IF(L33/Data!$D$464&lt;=0.4,"Yes - No Passthroughs","No - Relase Inflows"))</f>
        <v/>
      </c>
      <c r="N33" s="13" t="str">
        <f ca="1">IF(ISERROR(IF((L33-L32-(D33/12*[1]!interp(B33,Data!$B$5:$B$464,Data!$C$5:$C$464))+E33-R33)&lt;0,0,(L33-L32-(D33/12*[1]!interp(B33,Data!$B$5:$B$464,Data!$C$5:$C$464))+E33-R33))),"",IF((L33-L32-(D33/12*[1]!interp(B33,Data!$B$5:$B$464,Data!$C$5:$C$464))+E33-R33)&lt;0,0,(L33-L32-(D33/12*[1]!interp(B33,Data!$B$5:$B$464,Data!$C$5:$C$464))+E33-R33)))</f>
        <v/>
      </c>
      <c r="O33" s="33" t="str">
        <f>IF(G33="","",interp(G33,Data!$F$5:$F$286,Data!$H$5:$H$286))</f>
        <v/>
      </c>
      <c r="P33" s="13" t="str">
        <f>IF(O33="","",IF(O33-O32-interp(G33,Data!$F$5:$F$286,Data!$G$5:$G$286)*H33/12-I33+J33&lt;0,0,O33-O32-interp(G33,Data!$F$5:$F$286,Data!$G$5:$G$286)*H33/12-I33+J33))</f>
        <v/>
      </c>
      <c r="Q33" s="12" t="str">
        <f t="shared" ca="1" si="2"/>
        <v/>
      </c>
      <c r="R33" s="31"/>
      <c r="S33" s="31"/>
      <c r="T33" s="31"/>
      <c r="U33" s="31"/>
      <c r="V33" s="17" t="str">
        <f t="shared" si="6"/>
        <v/>
      </c>
      <c r="W33" s="17" t="str">
        <f t="shared" ca="1" si="4"/>
        <v/>
      </c>
      <c r="X33" s="17" t="str">
        <f t="shared" ca="1" si="5"/>
        <v/>
      </c>
      <c r="Y33" s="17" t="str">
        <f t="shared" ca="1" si="3"/>
        <v/>
      </c>
    </row>
    <row r="34" spans="1:25" x14ac:dyDescent="0.25">
      <c r="A34" s="3">
        <v>41319</v>
      </c>
      <c r="B34" s="6"/>
      <c r="C34" s="6"/>
      <c r="D34" s="7"/>
      <c r="E34" s="7"/>
      <c r="F34" s="7"/>
      <c r="G34" s="7"/>
      <c r="H34" s="7"/>
      <c r="I34" s="7"/>
      <c r="J34" s="7"/>
      <c r="K34" s="7" t="str">
        <f t="shared" si="0"/>
        <v/>
      </c>
      <c r="L34" s="10" t="str">
        <f>IF(B34="","",interp(B34,Data!$B$5:$B$464,Data!$D$5:$D$464))</f>
        <v/>
      </c>
      <c r="M34" s="10" t="str">
        <f>IF(ISERROR(L34/Data!$D$464),"",IF(L34/Data!$D$464&lt;=0.4,"Yes - No Passthroughs","No - Relase Inflows"))</f>
        <v/>
      </c>
      <c r="N34" s="13" t="str">
        <f ca="1">IF(ISERROR(IF((L34-L33-(D34/12*[1]!interp(B34,Data!$B$5:$B$464,Data!$C$5:$C$464))+E34-R34)&lt;0,0,(L34-L33-(D34/12*[1]!interp(B34,Data!$B$5:$B$464,Data!$C$5:$C$464))+E34-R34))),"",IF((L34-L33-(D34/12*[1]!interp(B34,Data!$B$5:$B$464,Data!$C$5:$C$464))+E34-R34)&lt;0,0,(L34-L33-(D34/12*[1]!interp(B34,Data!$B$5:$B$464,Data!$C$5:$C$464))+E34-R34)))</f>
        <v/>
      </c>
      <c r="O34" s="33" t="str">
        <f>IF(G34="","",interp(G34,Data!$F$5:$F$286,Data!$H$5:$H$286))</f>
        <v/>
      </c>
      <c r="P34" s="13" t="str">
        <f>IF(O34="","",IF(O34-O33-interp(G34,Data!$F$5:$F$286,Data!$G$5:$G$286)*H34/12-I34+J34&lt;0,0,O34-O33-interp(G34,Data!$F$5:$F$286,Data!$G$5:$G$286)*H34/12-I34+J34))</f>
        <v/>
      </c>
      <c r="Q34" s="12" t="str">
        <f t="shared" ca="1" si="2"/>
        <v/>
      </c>
      <c r="R34" s="31"/>
      <c r="S34" s="31"/>
      <c r="T34" s="31"/>
      <c r="U34" s="31"/>
      <c r="V34" s="17" t="str">
        <f t="shared" si="6"/>
        <v/>
      </c>
      <c r="W34" s="17" t="str">
        <f t="shared" ca="1" si="4"/>
        <v/>
      </c>
      <c r="X34" s="17" t="str">
        <f t="shared" ca="1" si="5"/>
        <v/>
      </c>
      <c r="Y34" s="17" t="str">
        <f t="shared" ca="1" si="3"/>
        <v/>
      </c>
    </row>
    <row r="35" spans="1:25" x14ac:dyDescent="0.25">
      <c r="A35" s="3">
        <v>41320</v>
      </c>
      <c r="B35" s="6"/>
      <c r="C35" s="6"/>
      <c r="D35" s="7"/>
      <c r="E35" s="7"/>
      <c r="F35" s="7"/>
      <c r="G35" s="7"/>
      <c r="H35" s="7"/>
      <c r="I35" s="7"/>
      <c r="J35" s="7"/>
      <c r="K35" s="7" t="str">
        <f t="shared" si="0"/>
        <v/>
      </c>
      <c r="L35" s="10" t="str">
        <f>IF(B35="","",interp(B35,Data!$B$5:$B$464,Data!$D$5:$D$464))</f>
        <v/>
      </c>
      <c r="M35" s="10" t="str">
        <f>IF(ISERROR(L35/Data!$D$464),"",IF(L35/Data!$D$464&lt;=0.4,"Yes - No Passthroughs","No - Relase Inflows"))</f>
        <v/>
      </c>
      <c r="N35" s="13" t="str">
        <f ca="1">IF(ISERROR(IF((L35-L34-(D35/12*[1]!interp(B35,Data!$B$5:$B$464,Data!$C$5:$C$464))+E35-R35)&lt;0,0,(L35-L34-(D35/12*[1]!interp(B35,Data!$B$5:$B$464,Data!$C$5:$C$464))+E35-R35))),"",IF((L35-L34-(D35/12*[1]!interp(B35,Data!$B$5:$B$464,Data!$C$5:$C$464))+E35-R35)&lt;0,0,(L35-L34-(D35/12*[1]!interp(B35,Data!$B$5:$B$464,Data!$C$5:$C$464))+E35-R35)))</f>
        <v/>
      </c>
      <c r="O35" s="33" t="str">
        <f>IF(G35="","",interp(G35,Data!$F$5:$F$286,Data!$H$5:$H$286))</f>
        <v/>
      </c>
      <c r="P35" s="13" t="str">
        <f>IF(O35="","",IF(O35-O34-interp(G35,Data!$F$5:$F$286,Data!$G$5:$G$286)*H35/12-I35+J35&lt;0,0,O35-O34-interp(G35,Data!$F$5:$F$286,Data!$G$5:$G$286)*H35/12-I35+J35))</f>
        <v/>
      </c>
      <c r="Q35" s="12" t="str">
        <f t="shared" ca="1" si="2"/>
        <v/>
      </c>
      <c r="R35" s="31"/>
      <c r="S35" s="31"/>
      <c r="T35" s="31"/>
      <c r="U35" s="31"/>
      <c r="V35" s="17" t="str">
        <f t="shared" si="6"/>
        <v/>
      </c>
      <c r="W35" s="17" t="str">
        <f t="shared" ca="1" si="4"/>
        <v/>
      </c>
      <c r="X35" s="17" t="str">
        <f t="shared" ca="1" si="5"/>
        <v/>
      </c>
      <c r="Y35" s="17" t="str">
        <f t="shared" ca="1" si="3"/>
        <v/>
      </c>
    </row>
    <row r="36" spans="1:25" x14ac:dyDescent="0.25">
      <c r="A36" s="3">
        <v>41321</v>
      </c>
      <c r="B36" s="6"/>
      <c r="C36" s="6"/>
      <c r="D36" s="7"/>
      <c r="E36" s="7"/>
      <c r="F36" s="7"/>
      <c r="G36" s="7"/>
      <c r="H36" s="7"/>
      <c r="I36" s="7"/>
      <c r="J36" s="7"/>
      <c r="K36" s="7" t="str">
        <f t="shared" si="0"/>
        <v/>
      </c>
      <c r="L36" s="10" t="str">
        <f>IF(B36="","",interp(B36,Data!$B$5:$B$464,Data!$D$5:$D$464))</f>
        <v/>
      </c>
      <c r="M36" s="10" t="str">
        <f>IF(ISERROR(L36/Data!$D$464),"",IF(L36/Data!$D$464&lt;=0.4,"Yes - No Passthroughs","No - Relase Inflows"))</f>
        <v/>
      </c>
      <c r="N36" s="13" t="str">
        <f ca="1">IF(ISERROR(IF((L36-L35-(D36/12*[1]!interp(B36,Data!$B$5:$B$464,Data!$C$5:$C$464))+E36-R36)&lt;0,0,(L36-L35-(D36/12*[1]!interp(B36,Data!$B$5:$B$464,Data!$C$5:$C$464))+E36-R36))),"",IF((L36-L35-(D36/12*[1]!interp(B36,Data!$B$5:$B$464,Data!$C$5:$C$464))+E36-R36)&lt;0,0,(L36-L35-(D36/12*[1]!interp(B36,Data!$B$5:$B$464,Data!$C$5:$C$464))+E36-R36)))</f>
        <v/>
      </c>
      <c r="O36" s="33" t="str">
        <f>IF(G36="","",interp(G36,Data!$F$5:$F$286,Data!$H$5:$H$286))</f>
        <v/>
      </c>
      <c r="P36" s="13" t="str">
        <f>IF(O36="","",IF(O36-O35-interp(G36,Data!$F$5:$F$286,Data!$G$5:$G$286)*H36/12-I36+J36&lt;0,0,O36-O35-interp(G36,Data!$F$5:$F$286,Data!$G$5:$G$286)*H36/12-I36+J36))</f>
        <v/>
      </c>
      <c r="Q36" s="12" t="str">
        <f t="shared" ca="1" si="2"/>
        <v/>
      </c>
      <c r="R36" s="31"/>
      <c r="S36" s="31"/>
      <c r="T36" s="31"/>
      <c r="U36" s="31"/>
      <c r="V36" s="17" t="str">
        <f t="shared" si="6"/>
        <v/>
      </c>
      <c r="W36" s="17" t="str">
        <f t="shared" ca="1" si="4"/>
        <v/>
      </c>
      <c r="X36" s="17" t="str">
        <f t="shared" ca="1" si="5"/>
        <v/>
      </c>
      <c r="Y36" s="17" t="str">
        <f t="shared" ca="1" si="3"/>
        <v/>
      </c>
    </row>
    <row r="37" spans="1:25" x14ac:dyDescent="0.25">
      <c r="A37" s="3">
        <v>41322</v>
      </c>
      <c r="B37" s="6"/>
      <c r="C37" s="6"/>
      <c r="D37" s="7"/>
      <c r="E37" s="7"/>
      <c r="F37" s="7"/>
      <c r="G37" s="7"/>
      <c r="H37" s="7"/>
      <c r="I37" s="7"/>
      <c r="J37" s="7"/>
      <c r="K37" s="7" t="str">
        <f t="shared" si="0"/>
        <v/>
      </c>
      <c r="L37" s="10" t="str">
        <f>IF(B37="","",interp(B37,Data!$B$5:$B$464,Data!$D$5:$D$464))</f>
        <v/>
      </c>
      <c r="M37" s="10" t="str">
        <f>IF(ISERROR(L37/Data!$D$464),"",IF(L37/Data!$D$464&lt;=0.4,"Yes - No Passthroughs","No - Relase Inflows"))</f>
        <v/>
      </c>
      <c r="N37" s="13" t="str">
        <f ca="1">IF(ISERROR(IF((L37-L36-(D37/12*[1]!interp(B37,Data!$B$5:$B$464,Data!$C$5:$C$464))+E37-R37)&lt;0,0,(L37-L36-(D37/12*[1]!interp(B37,Data!$B$5:$B$464,Data!$C$5:$C$464))+E37-R37))),"",IF((L37-L36-(D37/12*[1]!interp(B37,Data!$B$5:$B$464,Data!$C$5:$C$464))+E37-R37)&lt;0,0,(L37-L36-(D37/12*[1]!interp(B37,Data!$B$5:$B$464,Data!$C$5:$C$464))+E37-R37)))</f>
        <v/>
      </c>
      <c r="O37" s="33" t="str">
        <f>IF(G37="","",interp(G37,Data!$F$5:$F$286,Data!$H$5:$H$286))</f>
        <v/>
      </c>
      <c r="P37" s="13" t="str">
        <f>IF(O37="","",IF(O37-O36-interp(G37,Data!$F$5:$F$286,Data!$G$5:$G$286)*H37/12-I37+J37&lt;0,0,O37-O36-interp(G37,Data!$F$5:$F$286,Data!$G$5:$G$286)*H37/12-I37+J37))</f>
        <v/>
      </c>
      <c r="Q37" s="12" t="str">
        <f t="shared" ca="1" si="2"/>
        <v/>
      </c>
      <c r="R37" s="31"/>
      <c r="S37" s="31"/>
      <c r="T37" s="31"/>
      <c r="U37" s="31"/>
      <c r="V37" s="17" t="str">
        <f t="shared" si="6"/>
        <v/>
      </c>
      <c r="W37" s="17" t="str">
        <f t="shared" ca="1" si="4"/>
        <v/>
      </c>
      <c r="X37" s="17" t="str">
        <f t="shared" ca="1" si="5"/>
        <v/>
      </c>
      <c r="Y37" s="17" t="str">
        <f t="shared" ca="1" si="3"/>
        <v/>
      </c>
    </row>
    <row r="38" spans="1:25" x14ac:dyDescent="0.25">
      <c r="A38" s="3">
        <v>41323</v>
      </c>
      <c r="B38" s="6"/>
      <c r="C38" s="6"/>
      <c r="D38" s="7"/>
      <c r="E38" s="7"/>
      <c r="F38" s="7"/>
      <c r="G38" s="7"/>
      <c r="H38" s="7"/>
      <c r="I38" s="7"/>
      <c r="J38" s="7"/>
      <c r="K38" s="7" t="str">
        <f t="shared" si="0"/>
        <v/>
      </c>
      <c r="L38" s="10" t="str">
        <f>IF(B38="","",interp(B38,Data!$B$5:$B$464,Data!$D$5:$D$464))</f>
        <v/>
      </c>
      <c r="M38" s="10" t="str">
        <f>IF(ISERROR(L38/Data!$D$464),"",IF(L38/Data!$D$464&lt;=0.4,"Yes - No Passthroughs","No - Relase Inflows"))</f>
        <v/>
      </c>
      <c r="N38" s="13" t="str">
        <f ca="1">IF(ISERROR(IF((L38-L37-(D38/12*[1]!interp(B38,Data!$B$5:$B$464,Data!$C$5:$C$464))+E38-R38)&lt;0,0,(L38-L37-(D38/12*[1]!interp(B38,Data!$B$5:$B$464,Data!$C$5:$C$464))+E38-R38))),"",IF((L38-L37-(D38/12*[1]!interp(B38,Data!$B$5:$B$464,Data!$C$5:$C$464))+E38-R38)&lt;0,0,(L38-L37-(D38/12*[1]!interp(B38,Data!$B$5:$B$464,Data!$C$5:$C$464))+E38-R38)))</f>
        <v/>
      </c>
      <c r="O38" s="33" t="str">
        <f>IF(G38="","",interp(G38,Data!$F$5:$F$286,Data!$H$5:$H$286))</f>
        <v/>
      </c>
      <c r="P38" s="13" t="str">
        <f>IF(O38="","",IF(O38-O37-interp(G38,Data!$F$5:$F$286,Data!$G$5:$G$286)*H38/12-I38+J38&lt;0,0,O38-O37-interp(G38,Data!$F$5:$F$286,Data!$G$5:$G$286)*H38/12-I38+J38))</f>
        <v/>
      </c>
      <c r="Q38" s="12" t="str">
        <f t="shared" ca="1" si="2"/>
        <v/>
      </c>
      <c r="R38" s="31"/>
      <c r="S38" s="31"/>
      <c r="T38" s="31"/>
      <c r="U38" s="31"/>
      <c r="V38" s="17" t="str">
        <f t="shared" si="6"/>
        <v/>
      </c>
      <c r="W38" s="17" t="str">
        <f t="shared" ca="1" si="4"/>
        <v/>
      </c>
      <c r="X38" s="17" t="str">
        <f t="shared" ca="1" si="5"/>
        <v/>
      </c>
      <c r="Y38" s="17" t="str">
        <f t="shared" ca="1" si="3"/>
        <v/>
      </c>
    </row>
    <row r="39" spans="1:25" x14ac:dyDescent="0.25">
      <c r="A39" s="3">
        <v>41324</v>
      </c>
      <c r="B39" s="6"/>
      <c r="C39" s="6"/>
      <c r="D39" s="7"/>
      <c r="E39" s="7"/>
      <c r="F39" s="7"/>
      <c r="G39" s="7"/>
      <c r="H39" s="7"/>
      <c r="I39" s="7"/>
      <c r="J39" s="7"/>
      <c r="K39" s="7" t="str">
        <f t="shared" si="0"/>
        <v/>
      </c>
      <c r="L39" s="10" t="str">
        <f>IF(B39="","",interp(B39,Data!$B$5:$B$464,Data!$D$5:$D$464))</f>
        <v/>
      </c>
      <c r="M39" s="10" t="str">
        <f>IF(ISERROR(L39/Data!$D$464),"",IF(L39/Data!$D$464&lt;=0.4,"Yes - No Passthroughs","No - Relase Inflows"))</f>
        <v/>
      </c>
      <c r="N39" s="13" t="str">
        <f ca="1">IF(ISERROR(IF((L39-L38-(D39/12*[1]!interp(B39,Data!$B$5:$B$464,Data!$C$5:$C$464))+E39-R39)&lt;0,0,(L39-L38-(D39/12*[1]!interp(B39,Data!$B$5:$B$464,Data!$C$5:$C$464))+E39-R39))),"",IF((L39-L38-(D39/12*[1]!interp(B39,Data!$B$5:$B$464,Data!$C$5:$C$464))+E39-R39)&lt;0,0,(L39-L38-(D39/12*[1]!interp(B39,Data!$B$5:$B$464,Data!$C$5:$C$464))+E39-R39)))</f>
        <v/>
      </c>
      <c r="O39" s="33" t="str">
        <f>IF(G39="","",interp(G39,Data!$F$5:$F$286,Data!$H$5:$H$286))</f>
        <v/>
      </c>
      <c r="P39" s="13" t="str">
        <f>IF(O39="","",IF(O39-O38-interp(G39,Data!$F$5:$F$286,Data!$G$5:$G$286)*H39/12-I39+J39&lt;0,0,O39-O38-interp(G39,Data!$F$5:$F$286,Data!$G$5:$G$286)*H39/12-I39+J39))</f>
        <v/>
      </c>
      <c r="Q39" s="12" t="str">
        <f t="shared" ca="1" si="2"/>
        <v/>
      </c>
      <c r="R39" s="31"/>
      <c r="S39" s="31"/>
      <c r="T39" s="31"/>
      <c r="U39" s="31"/>
      <c r="V39" s="17" t="str">
        <f t="shared" si="6"/>
        <v/>
      </c>
      <c r="W39" s="17" t="str">
        <f t="shared" ca="1" si="4"/>
        <v/>
      </c>
      <c r="X39" s="17" t="str">
        <f t="shared" ca="1" si="5"/>
        <v/>
      </c>
      <c r="Y39" s="17" t="str">
        <f t="shared" ca="1" si="3"/>
        <v/>
      </c>
    </row>
    <row r="40" spans="1:25" x14ac:dyDescent="0.25">
      <c r="A40" s="3">
        <v>41325</v>
      </c>
      <c r="B40" s="6"/>
      <c r="C40" s="6"/>
      <c r="D40" s="7"/>
      <c r="E40" s="7"/>
      <c r="F40" s="7"/>
      <c r="G40" s="7"/>
      <c r="H40" s="7"/>
      <c r="I40" s="7"/>
      <c r="J40" s="7"/>
      <c r="K40" s="7" t="str">
        <f t="shared" si="0"/>
        <v/>
      </c>
      <c r="L40" s="10" t="str">
        <f>IF(B40="","",interp(B40,Data!$B$5:$B$464,Data!$D$5:$D$464))</f>
        <v/>
      </c>
      <c r="M40" s="10" t="str">
        <f>IF(ISERROR(L40/Data!$D$464),"",IF(L40/Data!$D$464&lt;=0.4,"Yes - No Passthroughs","No - Relase Inflows"))</f>
        <v/>
      </c>
      <c r="N40" s="13" t="str">
        <f ca="1">IF(ISERROR(IF((L40-L39-(D40/12*[1]!interp(B40,Data!$B$5:$B$464,Data!$C$5:$C$464))+E40-R40)&lt;0,0,(L40-L39-(D40/12*[1]!interp(B40,Data!$B$5:$B$464,Data!$C$5:$C$464))+E40-R40))),"",IF((L40-L39-(D40/12*[1]!interp(B40,Data!$B$5:$B$464,Data!$C$5:$C$464))+E40-R40)&lt;0,0,(L40-L39-(D40/12*[1]!interp(B40,Data!$B$5:$B$464,Data!$C$5:$C$464))+E40-R40)))</f>
        <v/>
      </c>
      <c r="O40" s="33" t="str">
        <f>IF(G40="","",interp(G40,Data!$F$5:$F$286,Data!$H$5:$H$286))</f>
        <v/>
      </c>
      <c r="P40" s="13" t="str">
        <f>IF(O40="","",IF(O40-O39-interp(G40,Data!$F$5:$F$286,Data!$G$5:$G$286)*H40/12-I40+J40&lt;0,0,O40-O39-interp(G40,Data!$F$5:$F$286,Data!$G$5:$G$286)*H40/12-I40+J40))</f>
        <v/>
      </c>
      <c r="Q40" s="12" t="str">
        <f t="shared" ca="1" si="2"/>
        <v/>
      </c>
      <c r="R40" s="31"/>
      <c r="S40" s="31"/>
      <c r="T40" s="31"/>
      <c r="U40" s="31"/>
      <c r="V40" s="17" t="str">
        <f t="shared" si="6"/>
        <v/>
      </c>
      <c r="W40" s="17" t="str">
        <f t="shared" ca="1" si="4"/>
        <v/>
      </c>
      <c r="X40" s="17" t="str">
        <f t="shared" ca="1" si="5"/>
        <v/>
      </c>
      <c r="Y40" s="17" t="str">
        <f t="shared" ca="1" si="3"/>
        <v/>
      </c>
    </row>
    <row r="41" spans="1:25" x14ac:dyDescent="0.25">
      <c r="A41" s="3">
        <v>41326</v>
      </c>
      <c r="B41" s="6"/>
      <c r="C41" s="6"/>
      <c r="D41" s="7"/>
      <c r="E41" s="7"/>
      <c r="F41" s="7"/>
      <c r="G41" s="7"/>
      <c r="H41" s="7"/>
      <c r="I41" s="7"/>
      <c r="J41" s="7"/>
      <c r="K41" s="7" t="str">
        <f t="shared" si="0"/>
        <v/>
      </c>
      <c r="L41" s="10" t="str">
        <f>IF(B41="","",interp(B41,Data!$B$5:$B$464,Data!$D$5:$D$464))</f>
        <v/>
      </c>
      <c r="M41" s="10" t="str">
        <f>IF(ISERROR(L41/Data!$D$464),"",IF(L41/Data!$D$464&lt;=0.4,"Yes - No Passthroughs","No - Relase Inflows"))</f>
        <v/>
      </c>
      <c r="N41" s="13" t="str">
        <f ca="1">IF(ISERROR(IF((L41-L40-(D41/12*[1]!interp(B41,Data!$B$5:$B$464,Data!$C$5:$C$464))+E41-R41)&lt;0,0,(L41-L40-(D41/12*[1]!interp(B41,Data!$B$5:$B$464,Data!$C$5:$C$464))+E41-R41))),"",IF((L41-L40-(D41/12*[1]!interp(B41,Data!$B$5:$B$464,Data!$C$5:$C$464))+E41-R41)&lt;0,0,(L41-L40-(D41/12*[1]!interp(B41,Data!$B$5:$B$464,Data!$C$5:$C$464))+E41-R41)))</f>
        <v/>
      </c>
      <c r="O41" s="33" t="str">
        <f>IF(G41="","",interp(G41,Data!$F$5:$F$286,Data!$H$5:$H$286))</f>
        <v/>
      </c>
      <c r="P41" s="13" t="str">
        <f>IF(O41="","",IF(O41-O40-interp(G41,Data!$F$5:$F$286,Data!$G$5:$G$286)*H41/12-I41+J41&lt;0,0,O41-O40-interp(G41,Data!$F$5:$F$286,Data!$G$5:$G$286)*H41/12-I41+J41))</f>
        <v/>
      </c>
      <c r="Q41" s="12" t="str">
        <f t="shared" ca="1" si="2"/>
        <v/>
      </c>
      <c r="R41" s="31"/>
      <c r="S41" s="31"/>
      <c r="T41" s="31"/>
      <c r="U41" s="31"/>
      <c r="V41" s="17" t="str">
        <f t="shared" si="6"/>
        <v/>
      </c>
      <c r="W41" s="17" t="str">
        <f t="shared" ca="1" si="4"/>
        <v/>
      </c>
      <c r="X41" s="17" t="str">
        <f t="shared" ca="1" si="5"/>
        <v/>
      </c>
      <c r="Y41" s="17" t="str">
        <f t="shared" ca="1" si="3"/>
        <v/>
      </c>
    </row>
    <row r="42" spans="1:25" x14ac:dyDescent="0.25">
      <c r="A42" s="3">
        <v>41327</v>
      </c>
      <c r="B42" s="6"/>
      <c r="C42" s="6"/>
      <c r="D42" s="7"/>
      <c r="E42" s="7"/>
      <c r="F42" s="7"/>
      <c r="G42" s="7"/>
      <c r="H42" s="7"/>
      <c r="I42" s="7"/>
      <c r="J42" s="7"/>
      <c r="K42" s="7" t="str">
        <f t="shared" si="0"/>
        <v/>
      </c>
      <c r="L42" s="10" t="str">
        <f>IF(B42="","",interp(B42,Data!$B$5:$B$464,Data!$D$5:$D$464))</f>
        <v/>
      </c>
      <c r="M42" s="10" t="str">
        <f>IF(ISERROR(L42/Data!$D$464),"",IF(L42/Data!$D$464&lt;=0.4,"Yes - No Passthroughs","No - Relase Inflows"))</f>
        <v/>
      </c>
      <c r="N42" s="13" t="str">
        <f ca="1">IF(ISERROR(IF((L42-L41-(D42/12*[1]!interp(B42,Data!$B$5:$B$464,Data!$C$5:$C$464))+E42-R42)&lt;0,0,(L42-L41-(D42/12*[1]!interp(B42,Data!$B$5:$B$464,Data!$C$5:$C$464))+E42-R42))),"",IF((L42-L41-(D42/12*[1]!interp(B42,Data!$B$5:$B$464,Data!$C$5:$C$464))+E42-R42)&lt;0,0,(L42-L41-(D42/12*[1]!interp(B42,Data!$B$5:$B$464,Data!$C$5:$C$464))+E42-R42)))</f>
        <v/>
      </c>
      <c r="O42" s="33" t="str">
        <f>IF(G42="","",interp(G42,Data!$F$5:$F$286,Data!$H$5:$H$286))</f>
        <v/>
      </c>
      <c r="P42" s="13" t="str">
        <f>IF(O42="","",IF(O42-O41-interp(G42,Data!$F$5:$F$286,Data!$G$5:$G$286)*H42/12-I42+J42&lt;0,0,O42-O41-interp(G42,Data!$F$5:$F$286,Data!$G$5:$G$286)*H42/12-I42+J42))</f>
        <v/>
      </c>
      <c r="Q42" s="12" t="str">
        <f t="shared" ca="1" si="2"/>
        <v/>
      </c>
      <c r="R42" s="31"/>
      <c r="S42" s="31"/>
      <c r="T42" s="31"/>
      <c r="U42" s="31"/>
      <c r="V42" s="17" t="str">
        <f t="shared" si="6"/>
        <v/>
      </c>
      <c r="W42" s="17" t="str">
        <f t="shared" ca="1" si="4"/>
        <v/>
      </c>
      <c r="X42" s="17" t="str">
        <f t="shared" ca="1" si="5"/>
        <v/>
      </c>
      <c r="Y42" s="17" t="str">
        <f t="shared" ca="1" si="3"/>
        <v/>
      </c>
    </row>
    <row r="43" spans="1:25" x14ac:dyDescent="0.25">
      <c r="A43" s="3">
        <v>41328</v>
      </c>
      <c r="B43" s="6"/>
      <c r="C43" s="6"/>
      <c r="D43" s="7"/>
      <c r="E43" s="7"/>
      <c r="F43" s="7"/>
      <c r="G43" s="7"/>
      <c r="H43" s="7"/>
      <c r="I43" s="7"/>
      <c r="J43" s="7"/>
      <c r="K43" s="7" t="str">
        <f t="shared" si="0"/>
        <v/>
      </c>
      <c r="L43" s="10" t="str">
        <f>IF(B43="","",interp(B43,Data!$B$5:$B$464,Data!$D$5:$D$464))</f>
        <v/>
      </c>
      <c r="M43" s="10" t="str">
        <f>IF(ISERROR(L43/Data!$D$464),"",IF(L43/Data!$D$464&lt;=0.4,"Yes - No Passthroughs","No - Relase Inflows"))</f>
        <v/>
      </c>
      <c r="N43" s="13" t="str">
        <f ca="1">IF(ISERROR(IF((L43-L42-(D43/12*[1]!interp(B43,Data!$B$5:$B$464,Data!$C$5:$C$464))+E43-R43)&lt;0,0,(L43-L42-(D43/12*[1]!interp(B43,Data!$B$5:$B$464,Data!$C$5:$C$464))+E43-R43))),"",IF((L43-L42-(D43/12*[1]!interp(B43,Data!$B$5:$B$464,Data!$C$5:$C$464))+E43-R43)&lt;0,0,(L43-L42-(D43/12*[1]!interp(B43,Data!$B$5:$B$464,Data!$C$5:$C$464))+E43-R43)))</f>
        <v/>
      </c>
      <c r="O43" s="33" t="str">
        <f>IF(G43="","",interp(G43,Data!$F$5:$F$286,Data!$H$5:$H$286))</f>
        <v/>
      </c>
      <c r="P43" s="13" t="str">
        <f>IF(O43="","",IF(O43-O42-interp(G43,Data!$F$5:$F$286,Data!$G$5:$G$286)*H43/12-I43+J43&lt;0,0,O43-O42-interp(G43,Data!$F$5:$F$286,Data!$G$5:$G$286)*H43/12-I43+J43))</f>
        <v/>
      </c>
      <c r="Q43" s="12" t="str">
        <f t="shared" ca="1" si="2"/>
        <v/>
      </c>
      <c r="R43" s="31"/>
      <c r="S43" s="31"/>
      <c r="T43" s="31"/>
      <c r="U43" s="31"/>
      <c r="V43" s="17" t="str">
        <f t="shared" si="6"/>
        <v/>
      </c>
      <c r="W43" s="17" t="str">
        <f t="shared" ca="1" si="4"/>
        <v/>
      </c>
      <c r="X43" s="17" t="str">
        <f t="shared" ca="1" si="5"/>
        <v/>
      </c>
      <c r="Y43" s="17" t="str">
        <f t="shared" ca="1" si="3"/>
        <v/>
      </c>
    </row>
    <row r="44" spans="1:25" x14ac:dyDescent="0.25">
      <c r="A44" s="3">
        <v>41329</v>
      </c>
      <c r="B44" s="6"/>
      <c r="C44" s="6"/>
      <c r="D44" s="7"/>
      <c r="E44" s="7"/>
      <c r="F44" s="7"/>
      <c r="G44" s="7"/>
      <c r="H44" s="7"/>
      <c r="I44" s="7"/>
      <c r="J44" s="7"/>
      <c r="K44" s="7" t="str">
        <f t="shared" si="0"/>
        <v/>
      </c>
      <c r="L44" s="10" t="str">
        <f>IF(B44="","",interp(B44,Data!$B$5:$B$464,Data!$D$5:$D$464))</f>
        <v/>
      </c>
      <c r="M44" s="10" t="str">
        <f>IF(ISERROR(L44/Data!$D$464),"",IF(L44/Data!$D$464&lt;=0.4,"Yes - No Passthroughs","No - Relase Inflows"))</f>
        <v/>
      </c>
      <c r="N44" s="13" t="str">
        <f ca="1">IF(ISERROR(IF((L44-L43-(D44/12*[1]!interp(B44,Data!$B$5:$B$464,Data!$C$5:$C$464))+E44-R44)&lt;0,0,(L44-L43-(D44/12*[1]!interp(B44,Data!$B$5:$B$464,Data!$C$5:$C$464))+E44-R44))),"",IF((L44-L43-(D44/12*[1]!interp(B44,Data!$B$5:$B$464,Data!$C$5:$C$464))+E44-R44)&lt;0,0,(L44-L43-(D44/12*[1]!interp(B44,Data!$B$5:$B$464,Data!$C$5:$C$464))+E44-R44)))</f>
        <v/>
      </c>
      <c r="O44" s="33" t="str">
        <f>IF(G44="","",interp(G44,Data!$F$5:$F$286,Data!$H$5:$H$286))</f>
        <v/>
      </c>
      <c r="P44" s="13" t="str">
        <f>IF(O44="","",IF(O44-O43-interp(G44,Data!$F$5:$F$286,Data!$G$5:$G$286)*H44/12-I44+J44&lt;0,0,O44-O43-interp(G44,Data!$F$5:$F$286,Data!$G$5:$G$286)*H44/12-I44+J44))</f>
        <v/>
      </c>
      <c r="Q44" s="12" t="str">
        <f t="shared" ca="1" si="2"/>
        <v/>
      </c>
      <c r="R44" s="31"/>
      <c r="S44" s="31"/>
      <c r="T44" s="31"/>
      <c r="U44" s="31"/>
      <c r="V44" s="17" t="str">
        <f t="shared" si="6"/>
        <v/>
      </c>
      <c r="W44" s="17" t="str">
        <f t="shared" ca="1" si="4"/>
        <v/>
      </c>
      <c r="X44" s="17" t="str">
        <f t="shared" ca="1" si="5"/>
        <v/>
      </c>
      <c r="Y44" s="17" t="str">
        <f t="shared" ca="1" si="3"/>
        <v/>
      </c>
    </row>
    <row r="45" spans="1:25" x14ac:dyDescent="0.25">
      <c r="A45" s="3">
        <v>41330</v>
      </c>
      <c r="B45" s="6"/>
      <c r="C45" s="6"/>
      <c r="D45" s="7"/>
      <c r="E45" s="7"/>
      <c r="F45" s="7"/>
      <c r="G45" s="7"/>
      <c r="H45" s="7"/>
      <c r="I45" s="7"/>
      <c r="J45" s="7"/>
      <c r="K45" s="7" t="str">
        <f t="shared" si="0"/>
        <v/>
      </c>
      <c r="L45" s="10" t="str">
        <f>IF(B45="","",interp(B45,Data!$B$5:$B$464,Data!$D$5:$D$464))</f>
        <v/>
      </c>
      <c r="M45" s="10" t="str">
        <f>IF(ISERROR(L45/Data!$D$464),"",IF(L45/Data!$D$464&lt;=0.4,"Yes - No Passthroughs","No - Relase Inflows"))</f>
        <v/>
      </c>
      <c r="N45" s="13" t="str">
        <f ca="1">IF(ISERROR(IF((L45-L44-(D45/12*[1]!interp(B45,Data!$B$5:$B$464,Data!$C$5:$C$464))+E45-R45)&lt;0,0,(L45-L44-(D45/12*[1]!interp(B45,Data!$B$5:$B$464,Data!$C$5:$C$464))+E45-R45))),"",IF((L45-L44-(D45/12*[1]!interp(B45,Data!$B$5:$B$464,Data!$C$5:$C$464))+E45-R45)&lt;0,0,(L45-L44-(D45/12*[1]!interp(B45,Data!$B$5:$B$464,Data!$C$5:$C$464))+E45-R45)))</f>
        <v/>
      </c>
      <c r="O45" s="33" t="str">
        <f>IF(G45="","",interp(G45,Data!$F$5:$F$286,Data!$H$5:$H$286))</f>
        <v/>
      </c>
      <c r="P45" s="13" t="str">
        <f>IF(O45="","",IF(O45-O44-interp(G45,Data!$F$5:$F$286,Data!$G$5:$G$286)*H45/12-I45+J45&lt;0,0,O45-O44-interp(G45,Data!$F$5:$F$286,Data!$G$5:$G$286)*H45/12-I45+J45))</f>
        <v/>
      </c>
      <c r="Q45" s="12" t="str">
        <f t="shared" ca="1" si="2"/>
        <v/>
      </c>
      <c r="R45" s="31"/>
      <c r="S45" s="31"/>
      <c r="T45" s="31"/>
      <c r="U45" s="31"/>
      <c r="V45" s="17" t="str">
        <f t="shared" si="6"/>
        <v/>
      </c>
      <c r="W45" s="17" t="str">
        <f t="shared" ca="1" si="4"/>
        <v/>
      </c>
      <c r="X45" s="17" t="str">
        <f t="shared" ca="1" si="5"/>
        <v/>
      </c>
      <c r="Y45" s="17" t="str">
        <f t="shared" ca="1" si="3"/>
        <v/>
      </c>
    </row>
    <row r="46" spans="1:25" x14ac:dyDescent="0.25">
      <c r="A46" s="3">
        <v>41331</v>
      </c>
      <c r="B46" s="6"/>
      <c r="C46" s="6"/>
      <c r="D46" s="7"/>
      <c r="E46" s="7"/>
      <c r="F46" s="7"/>
      <c r="G46" s="7"/>
      <c r="H46" s="7"/>
      <c r="I46" s="7"/>
      <c r="J46" s="7"/>
      <c r="K46" s="7" t="str">
        <f t="shared" si="0"/>
        <v/>
      </c>
      <c r="L46" s="10" t="str">
        <f>IF(B46="","",interp(B46,Data!$B$5:$B$464,Data!$D$5:$D$464))</f>
        <v/>
      </c>
      <c r="M46" s="10" t="str">
        <f>IF(ISERROR(L46/Data!$D$464),"",IF(L46/Data!$D$464&lt;=0.4,"Yes - No Passthroughs","No - Relase Inflows"))</f>
        <v/>
      </c>
      <c r="N46" s="13" t="str">
        <f ca="1">IF(ISERROR(IF((L46-L45-(D46/12*[1]!interp(B46,Data!$B$5:$B$464,Data!$C$5:$C$464))+E46-R46)&lt;0,0,(L46-L45-(D46/12*[1]!interp(B46,Data!$B$5:$B$464,Data!$C$5:$C$464))+E46-R46))),"",IF((L46-L45-(D46/12*[1]!interp(B46,Data!$B$5:$B$464,Data!$C$5:$C$464))+E46-R46)&lt;0,0,(L46-L45-(D46/12*[1]!interp(B46,Data!$B$5:$B$464,Data!$C$5:$C$464))+E46-R46)))</f>
        <v/>
      </c>
      <c r="O46" s="33" t="str">
        <f>IF(G46="","",interp(G46,Data!$F$5:$F$286,Data!$H$5:$H$286))</f>
        <v/>
      </c>
      <c r="P46" s="13" t="str">
        <f>IF(O46="","",IF(O46-O45-interp(G46,Data!$F$5:$F$286,Data!$G$5:$G$286)*H46/12-I46+J46&lt;0,0,O46-O45-interp(G46,Data!$F$5:$F$286,Data!$G$5:$G$286)*H46/12-I46+J46))</f>
        <v/>
      </c>
      <c r="Q46" s="12" t="str">
        <f t="shared" ca="1" si="2"/>
        <v/>
      </c>
      <c r="R46" s="31"/>
      <c r="S46" s="31"/>
      <c r="T46" s="31"/>
      <c r="U46" s="31"/>
      <c r="V46" s="17" t="str">
        <f t="shared" si="6"/>
        <v/>
      </c>
      <c r="W46" s="17" t="str">
        <f t="shared" ca="1" si="4"/>
        <v/>
      </c>
      <c r="X46" s="17" t="str">
        <f t="shared" ca="1" si="5"/>
        <v/>
      </c>
      <c r="Y46" s="17" t="str">
        <f t="shared" ca="1" si="3"/>
        <v/>
      </c>
    </row>
    <row r="47" spans="1:25" x14ac:dyDescent="0.25">
      <c r="A47" s="3">
        <v>41332</v>
      </c>
      <c r="B47" s="6"/>
      <c r="C47" s="6"/>
      <c r="D47" s="7"/>
      <c r="E47" s="7"/>
      <c r="F47" s="7"/>
      <c r="G47" s="7"/>
      <c r="H47" s="7"/>
      <c r="I47" s="7"/>
      <c r="J47" s="7"/>
      <c r="K47" s="7" t="str">
        <f t="shared" si="0"/>
        <v/>
      </c>
      <c r="L47" s="10" t="str">
        <f>IF(B47="","",interp(B47,Data!$B$5:$B$464,Data!$D$5:$D$464))</f>
        <v/>
      </c>
      <c r="M47" s="10" t="str">
        <f>IF(ISERROR(L47/Data!$D$464),"",IF(L47/Data!$D$464&lt;=0.4,"Yes - No Passthroughs","No - Relase Inflows"))</f>
        <v/>
      </c>
      <c r="N47" s="13" t="str">
        <f ca="1">IF(ISERROR(IF((L47-L46-(D47/12*[1]!interp(B47,Data!$B$5:$B$464,Data!$C$5:$C$464))+E47-R47)&lt;0,0,(L47-L46-(D47/12*[1]!interp(B47,Data!$B$5:$B$464,Data!$C$5:$C$464))+E47-R47))),"",IF((L47-L46-(D47/12*[1]!interp(B47,Data!$B$5:$B$464,Data!$C$5:$C$464))+E47-R47)&lt;0,0,(L47-L46-(D47/12*[1]!interp(B47,Data!$B$5:$B$464,Data!$C$5:$C$464))+E47-R47)))</f>
        <v/>
      </c>
      <c r="O47" s="33" t="str">
        <f>IF(G47="","",interp(G47,Data!$F$5:$F$286,Data!$H$5:$H$286))</f>
        <v/>
      </c>
      <c r="P47" s="13" t="str">
        <f>IF(O47="","",IF(O47-O46-interp(G47,Data!$F$5:$F$286,Data!$G$5:$G$286)*H47/12-I47+J47&lt;0,0,O47-O46-interp(G47,Data!$F$5:$F$286,Data!$G$5:$G$286)*H47/12-I47+J47))</f>
        <v/>
      </c>
      <c r="Q47" s="12" t="str">
        <f t="shared" ca="1" si="2"/>
        <v/>
      </c>
      <c r="R47" s="31"/>
      <c r="S47" s="31"/>
      <c r="T47" s="31"/>
      <c r="U47" s="31"/>
      <c r="V47" s="17" t="str">
        <f t="shared" si="6"/>
        <v/>
      </c>
      <c r="W47" s="17" t="str">
        <f t="shared" ca="1" si="4"/>
        <v/>
      </c>
      <c r="X47" s="17" t="str">
        <f t="shared" ca="1" si="5"/>
        <v/>
      </c>
      <c r="Y47" s="17" t="str">
        <f t="shared" ca="1" si="3"/>
        <v/>
      </c>
    </row>
    <row r="48" spans="1:25" x14ac:dyDescent="0.25">
      <c r="A48" s="3">
        <v>41333</v>
      </c>
      <c r="B48" s="6"/>
      <c r="C48" s="6"/>
      <c r="D48" s="7"/>
      <c r="E48" s="7"/>
      <c r="F48" s="7"/>
      <c r="G48" s="7"/>
      <c r="H48" s="7"/>
      <c r="I48" s="7"/>
      <c r="J48" s="7"/>
      <c r="K48" s="7" t="str">
        <f t="shared" si="0"/>
        <v/>
      </c>
      <c r="L48" s="10" t="str">
        <f>IF(B48="","",interp(B48,Data!$B$5:$B$464,Data!$D$5:$D$464))</f>
        <v/>
      </c>
      <c r="M48" s="10" t="str">
        <f>IF(ISERROR(L48/Data!$D$464),"",IF(L48/Data!$D$464&lt;=0.4,"Yes - No Passthroughs","No - Relase Inflows"))</f>
        <v/>
      </c>
      <c r="N48" s="13" t="str">
        <f ca="1">IF(ISERROR(IF((L48-L47-(D48/12*[1]!interp(B48,Data!$B$5:$B$464,Data!$C$5:$C$464))+E48-R48)&lt;0,0,(L48-L47-(D48/12*[1]!interp(B48,Data!$B$5:$B$464,Data!$C$5:$C$464))+E48-R48))),"",IF((L48-L47-(D48/12*[1]!interp(B48,Data!$B$5:$B$464,Data!$C$5:$C$464))+E48-R48)&lt;0,0,(L48-L47-(D48/12*[1]!interp(B48,Data!$B$5:$B$464,Data!$C$5:$C$464))+E48-R48)))</f>
        <v/>
      </c>
      <c r="O48" s="33" t="str">
        <f>IF(G48="","",interp(G48,Data!$F$5:$F$286,Data!$H$5:$H$286))</f>
        <v/>
      </c>
      <c r="P48" s="13" t="str">
        <f>IF(O48="","",IF(O48-O47-interp(G48,Data!$F$5:$F$286,Data!$G$5:$G$286)*H48/12-I48+J48&lt;0,0,O48-O47-interp(G48,Data!$F$5:$F$286,Data!$G$5:$G$286)*H48/12-I48+J48))</f>
        <v/>
      </c>
      <c r="Q48" s="12" t="str">
        <f t="shared" ca="1" si="2"/>
        <v/>
      </c>
      <c r="R48" s="31"/>
      <c r="S48" s="31"/>
      <c r="T48" s="31"/>
      <c r="U48" s="31"/>
      <c r="V48" s="17" t="str">
        <f t="shared" si="6"/>
        <v/>
      </c>
      <c r="W48" s="17" t="str">
        <f t="shared" ca="1" si="4"/>
        <v/>
      </c>
      <c r="X48" s="17" t="str">
        <f t="shared" ca="1" si="5"/>
        <v/>
      </c>
      <c r="Y48" s="17" t="str">
        <f t="shared" ca="1" si="3"/>
        <v/>
      </c>
    </row>
    <row r="49" spans="1:25" x14ac:dyDescent="0.25">
      <c r="A49" s="3">
        <v>41334</v>
      </c>
      <c r="B49" s="6"/>
      <c r="C49" s="6"/>
      <c r="D49" s="7"/>
      <c r="E49" s="7"/>
      <c r="F49" s="7"/>
      <c r="G49" s="7"/>
      <c r="H49" s="7"/>
      <c r="I49" s="7"/>
      <c r="J49" s="7"/>
      <c r="K49" s="7" t="str">
        <f t="shared" si="0"/>
        <v/>
      </c>
      <c r="L49" s="10" t="str">
        <f>IF(B49="","",interp(B49,Data!$B$5:$B$464,Data!$D$5:$D$464))</f>
        <v/>
      </c>
      <c r="M49" s="10" t="str">
        <f>IF(ISERROR(L49/Data!$D$464),"",IF(L49/Data!$D$464&lt;=0.4,"Yes - No Passthroughs","No - Relase Inflows"))</f>
        <v/>
      </c>
      <c r="N49" s="13" t="str">
        <f ca="1">IF(ISERROR(IF((L49-L48-(D49/12*[1]!interp(B49,Data!$B$5:$B$464,Data!$C$5:$C$464))+E49-R49)&lt;0,0,(L49-L48-(D49/12*[1]!interp(B49,Data!$B$5:$B$464,Data!$C$5:$C$464))+E49-R49))),"",IF((L49-L48-(D49/12*[1]!interp(B49,Data!$B$5:$B$464,Data!$C$5:$C$464))+E49-R49)&lt;0,0,(L49-L48-(D49/12*[1]!interp(B49,Data!$B$5:$B$464,Data!$C$5:$C$464))+E49-R49)))</f>
        <v/>
      </c>
      <c r="O49" s="33" t="str">
        <f>IF(G49="","",interp(G49,Data!$F$5:$F$286,Data!$H$5:$H$286))</f>
        <v/>
      </c>
      <c r="P49" s="13" t="str">
        <f>IF(O49="","",IF(O49-O48-interp(G49,Data!$F$5:$F$286,Data!$G$5:$G$286)*H49/12-I49+J49&lt;0,0,O49-O48-interp(G49,Data!$F$5:$F$286,Data!$G$5:$G$286)*H49/12-I49+J49))</f>
        <v/>
      </c>
      <c r="Q49" s="12" t="str">
        <f t="shared" ca="1" si="2"/>
        <v/>
      </c>
      <c r="R49" s="31"/>
      <c r="S49" s="31"/>
      <c r="T49" s="31"/>
      <c r="U49" s="31"/>
      <c r="V49" s="17" t="str">
        <f t="shared" si="6"/>
        <v/>
      </c>
      <c r="W49" s="17" t="str">
        <f t="shared" ca="1" si="4"/>
        <v/>
      </c>
      <c r="X49" s="17" t="str">
        <f t="shared" ca="1" si="5"/>
        <v/>
      </c>
      <c r="Y49" s="17" t="str">
        <f t="shared" ca="1" si="3"/>
        <v/>
      </c>
    </row>
    <row r="50" spans="1:25" x14ac:dyDescent="0.25">
      <c r="A50" s="3">
        <v>41335</v>
      </c>
      <c r="B50" s="6"/>
      <c r="C50" s="6"/>
      <c r="D50" s="7"/>
      <c r="E50" s="7"/>
      <c r="F50" s="7"/>
      <c r="G50" s="7"/>
      <c r="H50" s="7"/>
      <c r="I50" s="7"/>
      <c r="J50" s="7"/>
      <c r="K50" s="7" t="str">
        <f t="shared" si="0"/>
        <v/>
      </c>
      <c r="L50" s="10" t="str">
        <f>IF(B50="","",interp(B50,Data!$B$5:$B$464,Data!$D$5:$D$464))</f>
        <v/>
      </c>
      <c r="M50" s="10" t="str">
        <f>IF(ISERROR(L50/Data!$D$464),"",IF(L50/Data!$D$464&lt;=0.4,"Yes - No Passthroughs","No - Relase Inflows"))</f>
        <v/>
      </c>
      <c r="N50" s="13" t="str">
        <f ca="1">IF(ISERROR(IF((L50-L49-(D50/12*[1]!interp(B50,Data!$B$5:$B$464,Data!$C$5:$C$464))+E50-R50)&lt;0,0,(L50-L49-(D50/12*[1]!interp(B50,Data!$B$5:$B$464,Data!$C$5:$C$464))+E50-R50))),"",IF((L50-L49-(D50/12*[1]!interp(B50,Data!$B$5:$B$464,Data!$C$5:$C$464))+E50-R50)&lt;0,0,(L50-L49-(D50/12*[1]!interp(B50,Data!$B$5:$B$464,Data!$C$5:$C$464))+E50-R50)))</f>
        <v/>
      </c>
      <c r="O50" s="33" t="str">
        <f>IF(G50="","",interp(G50,Data!$F$5:$F$286,Data!$H$5:$H$286))</f>
        <v/>
      </c>
      <c r="P50" s="13" t="str">
        <f>IF(O50="","",IF(O50-O49-interp(G50,Data!$F$5:$F$286,Data!$G$5:$G$286)*H50/12-I50+J50&lt;0,0,O50-O49-interp(G50,Data!$F$5:$F$286,Data!$G$5:$G$286)*H50/12-I50+J50))</f>
        <v/>
      </c>
      <c r="Q50" s="12" t="str">
        <f t="shared" ca="1" si="2"/>
        <v/>
      </c>
      <c r="R50" s="31"/>
      <c r="S50" s="31"/>
      <c r="T50" s="31"/>
      <c r="U50" s="31"/>
      <c r="V50" s="17" t="str">
        <f t="shared" si="6"/>
        <v/>
      </c>
      <c r="W50" s="17" t="str">
        <f t="shared" ca="1" si="4"/>
        <v/>
      </c>
      <c r="X50" s="17" t="str">
        <f t="shared" ca="1" si="5"/>
        <v/>
      </c>
      <c r="Y50" s="17" t="str">
        <f t="shared" ca="1" si="3"/>
        <v/>
      </c>
    </row>
    <row r="51" spans="1:25" x14ac:dyDescent="0.25">
      <c r="A51" s="3">
        <v>41336</v>
      </c>
      <c r="B51" s="6"/>
      <c r="C51" s="6"/>
      <c r="D51" s="7"/>
      <c r="E51" s="7"/>
      <c r="F51" s="7"/>
      <c r="G51" s="7"/>
      <c r="H51" s="7"/>
      <c r="I51" s="7"/>
      <c r="J51" s="7"/>
      <c r="K51" s="7" t="str">
        <f t="shared" si="0"/>
        <v/>
      </c>
      <c r="L51" s="10" t="str">
        <f>IF(B51="","",interp(B51,Data!$B$5:$B$464,Data!$D$5:$D$464))</f>
        <v/>
      </c>
      <c r="M51" s="10" t="str">
        <f>IF(ISERROR(L51/Data!$D$464),"",IF(L51/Data!$D$464&lt;=0.4,"Yes - No Passthroughs","No - Relase Inflows"))</f>
        <v/>
      </c>
      <c r="N51" s="13" t="str">
        <f ca="1">IF(ISERROR(IF((L51-L50-(D51/12*[1]!interp(B51,Data!$B$5:$B$464,Data!$C$5:$C$464))+E51-R51)&lt;0,0,(L51-L50-(D51/12*[1]!interp(B51,Data!$B$5:$B$464,Data!$C$5:$C$464))+E51-R51))),"",IF((L51-L50-(D51/12*[1]!interp(B51,Data!$B$5:$B$464,Data!$C$5:$C$464))+E51-R51)&lt;0,0,(L51-L50-(D51/12*[1]!interp(B51,Data!$B$5:$B$464,Data!$C$5:$C$464))+E51-R51)))</f>
        <v/>
      </c>
      <c r="O51" s="33" t="str">
        <f>IF(G51="","",interp(G51,Data!$F$5:$F$286,Data!$H$5:$H$286))</f>
        <v/>
      </c>
      <c r="P51" s="13" t="str">
        <f>IF(O51="","",IF(O51-O50-interp(G51,Data!$F$5:$F$286,Data!$G$5:$G$286)*H51/12-I51+J51&lt;0,0,O51-O50-interp(G51,Data!$F$5:$F$286,Data!$G$5:$G$286)*H51/12-I51+J51))</f>
        <v/>
      </c>
      <c r="Q51" s="12" t="str">
        <f t="shared" ca="1" si="2"/>
        <v/>
      </c>
      <c r="R51" s="31"/>
      <c r="S51" s="31"/>
      <c r="T51" s="31"/>
      <c r="U51" s="31"/>
      <c r="V51" s="17" t="str">
        <f t="shared" si="6"/>
        <v/>
      </c>
      <c r="W51" s="17" t="str">
        <f t="shared" ca="1" si="4"/>
        <v/>
      </c>
      <c r="X51" s="17" t="str">
        <f t="shared" ca="1" si="5"/>
        <v/>
      </c>
      <c r="Y51" s="17" t="str">
        <f t="shared" ca="1" si="3"/>
        <v/>
      </c>
    </row>
    <row r="52" spans="1:25" x14ac:dyDescent="0.25">
      <c r="A52" s="3">
        <v>41337</v>
      </c>
      <c r="B52" s="6"/>
      <c r="C52" s="6"/>
      <c r="D52" s="7"/>
      <c r="E52" s="7"/>
      <c r="F52" s="7"/>
      <c r="G52" s="7"/>
      <c r="H52" s="7"/>
      <c r="I52" s="7"/>
      <c r="J52" s="7"/>
      <c r="K52" s="7" t="str">
        <f t="shared" si="0"/>
        <v/>
      </c>
      <c r="L52" s="10" t="str">
        <f>IF(B52="","",interp(B52,Data!$B$5:$B$464,Data!$D$5:$D$464))</f>
        <v/>
      </c>
      <c r="M52" s="10" t="str">
        <f>IF(ISERROR(L52/Data!$D$464),"",IF(L52/Data!$D$464&lt;=0.4,"Yes - No Passthroughs","No - Relase Inflows"))</f>
        <v/>
      </c>
      <c r="N52" s="13" t="str">
        <f ca="1">IF(ISERROR(IF((L52-L51-(D52/12*[1]!interp(B52,Data!$B$5:$B$464,Data!$C$5:$C$464))+E52-R52)&lt;0,0,(L52-L51-(D52/12*[1]!interp(B52,Data!$B$5:$B$464,Data!$C$5:$C$464))+E52-R52))),"",IF((L52-L51-(D52/12*[1]!interp(B52,Data!$B$5:$B$464,Data!$C$5:$C$464))+E52-R52)&lt;0,0,(L52-L51-(D52/12*[1]!interp(B52,Data!$B$5:$B$464,Data!$C$5:$C$464))+E52-R52)))</f>
        <v/>
      </c>
      <c r="O52" s="33" t="str">
        <f>IF(G52="","",interp(G52,Data!$F$5:$F$286,Data!$H$5:$H$286))</f>
        <v/>
      </c>
      <c r="P52" s="13" t="str">
        <f>IF(O52="","",IF(O52-O51-interp(G52,Data!$F$5:$F$286,Data!$G$5:$G$286)*H52/12-I52+J52&lt;0,0,O52-O51-interp(G52,Data!$F$5:$F$286,Data!$G$5:$G$286)*H52/12-I52+J52))</f>
        <v/>
      </c>
      <c r="Q52" s="12" t="str">
        <f t="shared" ca="1" si="2"/>
        <v/>
      </c>
      <c r="R52" s="31"/>
      <c r="S52" s="31"/>
      <c r="T52" s="31"/>
      <c r="U52" s="31"/>
      <c r="V52" s="17" t="str">
        <f t="shared" si="6"/>
        <v/>
      </c>
      <c r="W52" s="17" t="str">
        <f t="shared" ca="1" si="4"/>
        <v/>
      </c>
      <c r="X52" s="17" t="str">
        <f t="shared" ca="1" si="5"/>
        <v/>
      </c>
      <c r="Y52" s="17" t="str">
        <f t="shared" ca="1" si="3"/>
        <v/>
      </c>
    </row>
    <row r="53" spans="1:25" x14ac:dyDescent="0.25">
      <c r="A53" s="3">
        <v>41338</v>
      </c>
      <c r="B53" s="6"/>
      <c r="C53" s="6"/>
      <c r="D53" s="7"/>
      <c r="E53" s="7"/>
      <c r="F53" s="7"/>
      <c r="G53" s="7"/>
      <c r="H53" s="7"/>
      <c r="I53" s="7"/>
      <c r="J53" s="7"/>
      <c r="K53" s="7" t="str">
        <f t="shared" si="0"/>
        <v/>
      </c>
      <c r="L53" s="10" t="str">
        <f>IF(B53="","",interp(B53,Data!$B$5:$B$464,Data!$D$5:$D$464))</f>
        <v/>
      </c>
      <c r="M53" s="10" t="str">
        <f>IF(ISERROR(L53/Data!$D$464),"",IF(L53/Data!$D$464&lt;=0.4,"Yes - No Passthroughs","No - Relase Inflows"))</f>
        <v/>
      </c>
      <c r="N53" s="13" t="str">
        <f ca="1">IF(ISERROR(IF((L53-L52-(D53/12*[1]!interp(B53,Data!$B$5:$B$464,Data!$C$5:$C$464))+E53-R53)&lt;0,0,(L53-L52-(D53/12*[1]!interp(B53,Data!$B$5:$B$464,Data!$C$5:$C$464))+E53-R53))),"",IF((L53-L52-(D53/12*[1]!interp(B53,Data!$B$5:$B$464,Data!$C$5:$C$464))+E53-R53)&lt;0,0,(L53-L52-(D53/12*[1]!interp(B53,Data!$B$5:$B$464,Data!$C$5:$C$464))+E53-R53)))</f>
        <v/>
      </c>
      <c r="O53" s="33" t="str">
        <f>IF(G53="","",interp(G53,Data!$F$5:$F$286,Data!$H$5:$H$286))</f>
        <v/>
      </c>
      <c r="P53" s="13" t="str">
        <f>IF(O53="","",IF(O53-O52-interp(G53,Data!$F$5:$F$286,Data!$G$5:$G$286)*H53/12-I53+J53&lt;0,0,O53-O52-interp(G53,Data!$F$5:$F$286,Data!$G$5:$G$286)*H53/12-I53+J53))</f>
        <v/>
      </c>
      <c r="Q53" s="12" t="str">
        <f t="shared" ca="1" si="2"/>
        <v/>
      </c>
      <c r="R53" s="31"/>
      <c r="S53" s="31"/>
      <c r="T53" s="31"/>
      <c r="U53" s="31"/>
      <c r="V53" s="17" t="str">
        <f t="shared" si="6"/>
        <v/>
      </c>
      <c r="W53" s="17" t="str">
        <f t="shared" ca="1" si="4"/>
        <v/>
      </c>
      <c r="X53" s="17" t="str">
        <f t="shared" ca="1" si="5"/>
        <v/>
      </c>
      <c r="Y53" s="17" t="str">
        <f t="shared" ca="1" si="3"/>
        <v/>
      </c>
    </row>
    <row r="54" spans="1:25" x14ac:dyDescent="0.25">
      <c r="A54" s="3">
        <v>41339</v>
      </c>
      <c r="B54" s="6"/>
      <c r="C54" s="6"/>
      <c r="D54" s="7"/>
      <c r="E54" s="7"/>
      <c r="F54" s="7"/>
      <c r="G54" s="7"/>
      <c r="H54" s="7"/>
      <c r="I54" s="7"/>
      <c r="J54" s="7"/>
      <c r="K54" s="7" t="str">
        <f t="shared" si="0"/>
        <v/>
      </c>
      <c r="L54" s="10" t="str">
        <f>IF(B54="","",interp(B54,Data!$B$5:$B$464,Data!$D$5:$D$464))</f>
        <v/>
      </c>
      <c r="M54" s="10" t="str">
        <f>IF(ISERROR(L54/Data!$D$464),"",IF(L54/Data!$D$464&lt;=0.4,"Yes - No Passthroughs","No - Relase Inflows"))</f>
        <v/>
      </c>
      <c r="N54" s="13" t="str">
        <f ca="1">IF(ISERROR(IF((L54-L53-(D54/12*[1]!interp(B54,Data!$B$5:$B$464,Data!$C$5:$C$464))+E54-R54)&lt;0,0,(L54-L53-(D54/12*[1]!interp(B54,Data!$B$5:$B$464,Data!$C$5:$C$464))+E54-R54))),"",IF((L54-L53-(D54/12*[1]!interp(B54,Data!$B$5:$B$464,Data!$C$5:$C$464))+E54-R54)&lt;0,0,(L54-L53-(D54/12*[1]!interp(B54,Data!$B$5:$B$464,Data!$C$5:$C$464))+E54-R54)))</f>
        <v/>
      </c>
      <c r="O54" s="33" t="str">
        <f>IF(G54="","",interp(G54,Data!$F$5:$F$286,Data!$H$5:$H$286))</f>
        <v/>
      </c>
      <c r="P54" s="13" t="str">
        <f>IF(O54="","",IF(O54-O53-interp(G54,Data!$F$5:$F$286,Data!$G$5:$G$286)*H54/12-I54+J54&lt;0,0,O54-O53-interp(G54,Data!$F$5:$F$286,Data!$G$5:$G$286)*H54/12-I54+J54))</f>
        <v/>
      </c>
      <c r="Q54" s="12" t="str">
        <f t="shared" ca="1" si="2"/>
        <v/>
      </c>
      <c r="R54" s="31"/>
      <c r="S54" s="31"/>
      <c r="T54" s="31"/>
      <c r="U54" s="31"/>
      <c r="V54" s="17" t="str">
        <f t="shared" si="6"/>
        <v/>
      </c>
      <c r="W54" s="17" t="str">
        <f t="shared" ca="1" si="4"/>
        <v/>
      </c>
      <c r="X54" s="17" t="str">
        <f t="shared" ca="1" si="5"/>
        <v/>
      </c>
      <c r="Y54" s="17" t="str">
        <f t="shared" ca="1" si="3"/>
        <v/>
      </c>
    </row>
    <row r="55" spans="1:25" x14ac:dyDescent="0.25">
      <c r="A55" s="3">
        <v>41340</v>
      </c>
      <c r="B55" s="6"/>
      <c r="C55" s="6"/>
      <c r="D55" s="7"/>
      <c r="E55" s="7"/>
      <c r="F55" s="7"/>
      <c r="G55" s="7"/>
      <c r="H55" s="7"/>
      <c r="I55" s="7"/>
      <c r="J55" s="7"/>
      <c r="K55" s="7" t="str">
        <f t="shared" si="0"/>
        <v/>
      </c>
      <c r="L55" s="10" t="str">
        <f>IF(B55="","",interp(B55,Data!$B$5:$B$464,Data!$D$5:$D$464))</f>
        <v/>
      </c>
      <c r="M55" s="10" t="str">
        <f>IF(ISERROR(L55/Data!$D$464),"",IF(L55/Data!$D$464&lt;=0.4,"Yes - No Passthroughs","No - Relase Inflows"))</f>
        <v/>
      </c>
      <c r="N55" s="13" t="str">
        <f ca="1">IF(ISERROR(IF((L55-L54-(D55/12*[1]!interp(B55,Data!$B$5:$B$464,Data!$C$5:$C$464))+E55-R55)&lt;0,0,(L55-L54-(D55/12*[1]!interp(B55,Data!$B$5:$B$464,Data!$C$5:$C$464))+E55-R55))),"",IF((L55-L54-(D55/12*[1]!interp(B55,Data!$B$5:$B$464,Data!$C$5:$C$464))+E55-R55)&lt;0,0,(L55-L54-(D55/12*[1]!interp(B55,Data!$B$5:$B$464,Data!$C$5:$C$464))+E55-R55)))</f>
        <v/>
      </c>
      <c r="O55" s="33" t="str">
        <f>IF(G55="","",interp(G55,Data!$F$5:$F$286,Data!$H$5:$H$286))</f>
        <v/>
      </c>
      <c r="P55" s="13" t="str">
        <f>IF(O55="","",IF(O55-O54-interp(G55,Data!$F$5:$F$286,Data!$G$5:$G$286)*H55/12-I55+J55&lt;0,0,O55-O54-interp(G55,Data!$F$5:$F$286,Data!$G$5:$G$286)*H55/12-I55+J55))</f>
        <v/>
      </c>
      <c r="Q55" s="12" t="str">
        <f t="shared" ca="1" si="2"/>
        <v/>
      </c>
      <c r="R55" s="31"/>
      <c r="S55" s="31"/>
      <c r="T55" s="31"/>
      <c r="U55" s="31"/>
      <c r="V55" s="17" t="str">
        <f t="shared" si="6"/>
        <v/>
      </c>
      <c r="W55" s="17" t="str">
        <f t="shared" ca="1" si="4"/>
        <v/>
      </c>
      <c r="X55" s="17" t="str">
        <f t="shared" ca="1" si="5"/>
        <v/>
      </c>
      <c r="Y55" s="17" t="str">
        <f t="shared" ca="1" si="3"/>
        <v/>
      </c>
    </row>
    <row r="56" spans="1:25" x14ac:dyDescent="0.25">
      <c r="A56" s="3">
        <v>41341</v>
      </c>
      <c r="B56" s="6"/>
      <c r="C56" s="6"/>
      <c r="D56" s="7"/>
      <c r="E56" s="7"/>
      <c r="F56" s="7"/>
      <c r="G56" s="7"/>
      <c r="H56" s="7"/>
      <c r="I56" s="7"/>
      <c r="J56" s="7"/>
      <c r="K56" s="7" t="str">
        <f t="shared" si="0"/>
        <v/>
      </c>
      <c r="L56" s="10" t="str">
        <f>IF(B56="","",interp(B56,Data!$B$5:$B$464,Data!$D$5:$D$464))</f>
        <v/>
      </c>
      <c r="M56" s="10" t="str">
        <f>IF(ISERROR(L56/Data!$D$464),"",IF(L56/Data!$D$464&lt;=0.4,"Yes - No Passthroughs","No - Relase Inflows"))</f>
        <v/>
      </c>
      <c r="N56" s="13" t="str">
        <f ca="1">IF(ISERROR(IF((L56-L55-(D56/12*[1]!interp(B56,Data!$B$5:$B$464,Data!$C$5:$C$464))+E56-R56)&lt;0,0,(L56-L55-(D56/12*[1]!interp(B56,Data!$B$5:$B$464,Data!$C$5:$C$464))+E56-R56))),"",IF((L56-L55-(D56/12*[1]!interp(B56,Data!$B$5:$B$464,Data!$C$5:$C$464))+E56-R56)&lt;0,0,(L56-L55-(D56/12*[1]!interp(B56,Data!$B$5:$B$464,Data!$C$5:$C$464))+E56-R56)))</f>
        <v/>
      </c>
      <c r="O56" s="33" t="str">
        <f>IF(G56="","",interp(G56,Data!$F$5:$F$286,Data!$H$5:$H$286))</f>
        <v/>
      </c>
      <c r="P56" s="13" t="str">
        <f>IF(O56="","",IF(O56-O55-interp(G56,Data!$F$5:$F$286,Data!$G$5:$G$286)*H56/12-I56+J56&lt;0,0,O56-O55-interp(G56,Data!$F$5:$F$286,Data!$G$5:$G$286)*H56/12-I56+J56))</f>
        <v/>
      </c>
      <c r="Q56" s="12" t="str">
        <f t="shared" ca="1" si="2"/>
        <v/>
      </c>
      <c r="R56" s="31"/>
      <c r="S56" s="31"/>
      <c r="T56" s="31"/>
      <c r="U56" s="31"/>
      <c r="V56" s="17" t="str">
        <f t="shared" si="6"/>
        <v/>
      </c>
      <c r="W56" s="17" t="str">
        <f t="shared" ca="1" si="4"/>
        <v/>
      </c>
      <c r="X56" s="17" t="str">
        <f t="shared" ca="1" si="5"/>
        <v/>
      </c>
      <c r="Y56" s="17" t="str">
        <f t="shared" ca="1" si="3"/>
        <v/>
      </c>
    </row>
    <row r="57" spans="1:25" x14ac:dyDescent="0.25">
      <c r="A57" s="3">
        <v>41342</v>
      </c>
      <c r="B57" s="6"/>
      <c r="C57" s="6"/>
      <c r="D57" s="7"/>
      <c r="E57" s="7"/>
      <c r="F57" s="7"/>
      <c r="G57" s="7"/>
      <c r="H57" s="7"/>
      <c r="I57" s="7"/>
      <c r="J57" s="7"/>
      <c r="K57" s="7" t="str">
        <f t="shared" si="0"/>
        <v/>
      </c>
      <c r="L57" s="10" t="str">
        <f>IF(B57="","",interp(B57,Data!$B$5:$B$464,Data!$D$5:$D$464))</f>
        <v/>
      </c>
      <c r="M57" s="10" t="str">
        <f>IF(ISERROR(L57/Data!$D$464),"",IF(L57/Data!$D$464&lt;=0.4,"Yes - No Passthroughs","No - Relase Inflows"))</f>
        <v/>
      </c>
      <c r="N57" s="13" t="str">
        <f ca="1">IF(ISERROR(IF((L57-L56-(D57/12*[1]!interp(B57,Data!$B$5:$B$464,Data!$C$5:$C$464))+E57-R57)&lt;0,0,(L57-L56-(D57/12*[1]!interp(B57,Data!$B$5:$B$464,Data!$C$5:$C$464))+E57-R57))),"",IF((L57-L56-(D57/12*[1]!interp(B57,Data!$B$5:$B$464,Data!$C$5:$C$464))+E57-R57)&lt;0,0,(L57-L56-(D57/12*[1]!interp(B57,Data!$B$5:$B$464,Data!$C$5:$C$464))+E57-R57)))</f>
        <v/>
      </c>
      <c r="O57" s="33" t="str">
        <f>IF(G57="","",interp(G57,Data!$F$5:$F$286,Data!$H$5:$H$286))</f>
        <v/>
      </c>
      <c r="P57" s="13" t="str">
        <f>IF(O57="","",IF(O57-O56-interp(G57,Data!$F$5:$F$286,Data!$G$5:$G$286)*H57/12-I57+J57&lt;0,0,O57-O56-interp(G57,Data!$F$5:$F$286,Data!$G$5:$G$286)*H57/12-I57+J57))</f>
        <v/>
      </c>
      <c r="Q57" s="12" t="str">
        <f t="shared" ca="1" si="2"/>
        <v/>
      </c>
      <c r="R57" s="31"/>
      <c r="S57" s="31"/>
      <c r="T57" s="31"/>
      <c r="U57" s="31"/>
      <c r="V57" s="17" t="str">
        <f t="shared" si="6"/>
        <v/>
      </c>
      <c r="W57" s="17" t="str">
        <f t="shared" ca="1" si="4"/>
        <v/>
      </c>
      <c r="X57" s="17" t="str">
        <f t="shared" ca="1" si="5"/>
        <v/>
      </c>
      <c r="Y57" s="17" t="str">
        <f t="shared" ca="1" si="3"/>
        <v/>
      </c>
    </row>
    <row r="58" spans="1:25" x14ac:dyDescent="0.25">
      <c r="A58" s="3">
        <v>41343</v>
      </c>
      <c r="B58" s="6"/>
      <c r="C58" s="6"/>
      <c r="D58" s="7"/>
      <c r="E58" s="7"/>
      <c r="F58" s="7"/>
      <c r="G58" s="7"/>
      <c r="H58" s="7"/>
      <c r="I58" s="7"/>
      <c r="J58" s="7"/>
      <c r="K58" s="7" t="str">
        <f t="shared" si="0"/>
        <v/>
      </c>
      <c r="L58" s="10" t="str">
        <f>IF(B58="","",interp(B58,Data!$B$5:$B$464,Data!$D$5:$D$464))</f>
        <v/>
      </c>
      <c r="M58" s="10" t="str">
        <f>IF(ISERROR(L58/Data!$D$464),"",IF(L58/Data!$D$464&lt;=0.4,"Yes - No Passthroughs","No - Relase Inflows"))</f>
        <v/>
      </c>
      <c r="N58" s="13" t="str">
        <f ca="1">IF(ISERROR(IF((L58-L57-(D58/12*[1]!interp(B58,Data!$B$5:$B$464,Data!$C$5:$C$464))+E58-R58)&lt;0,0,(L58-L57-(D58/12*[1]!interp(B58,Data!$B$5:$B$464,Data!$C$5:$C$464))+E58-R58))),"",IF((L58-L57-(D58/12*[1]!interp(B58,Data!$B$5:$B$464,Data!$C$5:$C$464))+E58-R58)&lt;0,0,(L58-L57-(D58/12*[1]!interp(B58,Data!$B$5:$B$464,Data!$C$5:$C$464))+E58-R58)))</f>
        <v/>
      </c>
      <c r="O58" s="33" t="str">
        <f>IF(G58="","",interp(G58,Data!$F$5:$F$286,Data!$H$5:$H$286))</f>
        <v/>
      </c>
      <c r="P58" s="13" t="str">
        <f>IF(O58="","",IF(O58-O57-interp(G58,Data!$F$5:$F$286,Data!$G$5:$G$286)*H58/12-I58+J58&lt;0,0,O58-O57-interp(G58,Data!$F$5:$F$286,Data!$G$5:$G$286)*H58/12-I58+J58))</f>
        <v/>
      </c>
      <c r="Q58" s="12" t="str">
        <f t="shared" ca="1" si="2"/>
        <v/>
      </c>
      <c r="R58" s="31"/>
      <c r="S58" s="31"/>
      <c r="T58" s="31"/>
      <c r="U58" s="31"/>
      <c r="V58" s="17" t="str">
        <f t="shared" si="6"/>
        <v/>
      </c>
      <c r="W58" s="17" t="str">
        <f t="shared" ca="1" si="4"/>
        <v/>
      </c>
      <c r="X58" s="17" t="str">
        <f t="shared" ca="1" si="5"/>
        <v/>
      </c>
      <c r="Y58" s="17" t="str">
        <f t="shared" ca="1" si="3"/>
        <v/>
      </c>
    </row>
    <row r="59" spans="1:25" x14ac:dyDescent="0.25">
      <c r="A59" s="3">
        <v>41344</v>
      </c>
      <c r="B59" s="6"/>
      <c r="C59" s="6"/>
      <c r="D59" s="7"/>
      <c r="E59" s="7"/>
      <c r="F59" s="7"/>
      <c r="G59" s="7"/>
      <c r="H59" s="7"/>
      <c r="I59" s="7"/>
      <c r="J59" s="7"/>
      <c r="K59" s="7" t="str">
        <f t="shared" si="0"/>
        <v/>
      </c>
      <c r="L59" s="10" t="str">
        <f>IF(B59="","",interp(B59,Data!$B$5:$B$464,Data!$D$5:$D$464))</f>
        <v/>
      </c>
      <c r="M59" s="10" t="str">
        <f>IF(ISERROR(L59/Data!$D$464),"",IF(L59/Data!$D$464&lt;=0.4,"Yes - No Passthroughs","No - Relase Inflows"))</f>
        <v/>
      </c>
      <c r="N59" s="13" t="str">
        <f ca="1">IF(ISERROR(IF((L59-L58-(D59/12*[1]!interp(B59,Data!$B$5:$B$464,Data!$C$5:$C$464))+E59-R59)&lt;0,0,(L59-L58-(D59/12*[1]!interp(B59,Data!$B$5:$B$464,Data!$C$5:$C$464))+E59-R59))),"",IF((L59-L58-(D59/12*[1]!interp(B59,Data!$B$5:$B$464,Data!$C$5:$C$464))+E59-R59)&lt;0,0,(L59-L58-(D59/12*[1]!interp(B59,Data!$B$5:$B$464,Data!$C$5:$C$464))+E59-R59)))</f>
        <v/>
      </c>
      <c r="O59" s="33" t="str">
        <f>IF(G59="","",interp(G59,Data!$F$5:$F$286,Data!$H$5:$H$286))</f>
        <v/>
      </c>
      <c r="P59" s="13" t="str">
        <f>IF(O59="","",IF(O59-O58-interp(G59,Data!$F$5:$F$286,Data!$G$5:$G$286)*H59/12-I59+J59&lt;0,0,O59-O58-interp(G59,Data!$F$5:$F$286,Data!$G$5:$G$286)*H59/12-I59+J59))</f>
        <v/>
      </c>
      <c r="Q59" s="12" t="str">
        <f t="shared" ca="1" si="2"/>
        <v/>
      </c>
      <c r="R59" s="31"/>
      <c r="S59" s="31"/>
      <c r="T59" s="31"/>
      <c r="U59" s="31"/>
      <c r="V59" s="17" t="str">
        <f t="shared" si="6"/>
        <v/>
      </c>
      <c r="W59" s="17" t="str">
        <f t="shared" ca="1" si="4"/>
        <v/>
      </c>
      <c r="X59" s="17" t="str">
        <f t="shared" ca="1" si="5"/>
        <v/>
      </c>
      <c r="Y59" s="17" t="str">
        <f t="shared" ca="1" si="3"/>
        <v/>
      </c>
    </row>
    <row r="60" spans="1:25" x14ac:dyDescent="0.25">
      <c r="A60" s="3">
        <v>41345</v>
      </c>
      <c r="B60" s="6"/>
      <c r="C60" s="6"/>
      <c r="D60" s="7"/>
      <c r="E60" s="7"/>
      <c r="F60" s="7"/>
      <c r="G60" s="7"/>
      <c r="H60" s="7"/>
      <c r="I60" s="7"/>
      <c r="J60" s="7"/>
      <c r="K60" s="7" t="str">
        <f t="shared" si="0"/>
        <v/>
      </c>
      <c r="L60" s="10" t="str">
        <f>IF(B60="","",interp(B60,Data!$B$5:$B$464,Data!$D$5:$D$464))</f>
        <v/>
      </c>
      <c r="M60" s="10" t="str">
        <f>IF(ISERROR(L60/Data!$D$464),"",IF(L60/Data!$D$464&lt;=0.4,"Yes - No Passthroughs","No - Relase Inflows"))</f>
        <v/>
      </c>
      <c r="N60" s="13" t="str">
        <f ca="1">IF(ISERROR(IF((L60-L59-(D60/12*[1]!interp(B60,Data!$B$5:$B$464,Data!$C$5:$C$464))+E60-R60)&lt;0,0,(L60-L59-(D60/12*[1]!interp(B60,Data!$B$5:$B$464,Data!$C$5:$C$464))+E60-R60))),"",IF((L60-L59-(D60/12*[1]!interp(B60,Data!$B$5:$B$464,Data!$C$5:$C$464))+E60-R60)&lt;0,0,(L60-L59-(D60/12*[1]!interp(B60,Data!$B$5:$B$464,Data!$C$5:$C$464))+E60-R60)))</f>
        <v/>
      </c>
      <c r="O60" s="33" t="str">
        <f>IF(G60="","",interp(G60,Data!$F$5:$F$286,Data!$H$5:$H$286))</f>
        <v/>
      </c>
      <c r="P60" s="13" t="str">
        <f>IF(O60="","",IF(O60-O59-interp(G60,Data!$F$5:$F$286,Data!$G$5:$G$286)*H60/12-I60+J60&lt;0,0,O60-O59-interp(G60,Data!$F$5:$F$286,Data!$G$5:$G$286)*H60/12-I60+J60))</f>
        <v/>
      </c>
      <c r="Q60" s="12" t="str">
        <f t="shared" ca="1" si="2"/>
        <v/>
      </c>
      <c r="R60" s="31"/>
      <c r="S60" s="31"/>
      <c r="T60" s="31"/>
      <c r="U60" s="31"/>
      <c r="V60" s="17" t="str">
        <f t="shared" si="6"/>
        <v/>
      </c>
      <c r="W60" s="17" t="str">
        <f t="shared" ca="1" si="4"/>
        <v/>
      </c>
      <c r="X60" s="17" t="str">
        <f t="shared" ca="1" si="5"/>
        <v/>
      </c>
      <c r="Y60" s="17" t="str">
        <f t="shared" ca="1" si="3"/>
        <v/>
      </c>
    </row>
    <row r="61" spans="1:25" x14ac:dyDescent="0.25">
      <c r="A61" s="3">
        <v>41346</v>
      </c>
      <c r="B61" s="6"/>
      <c r="C61" s="6"/>
      <c r="D61" s="7"/>
      <c r="E61" s="7"/>
      <c r="F61" s="7"/>
      <c r="G61" s="7"/>
      <c r="H61" s="7"/>
      <c r="I61" s="7"/>
      <c r="J61" s="7"/>
      <c r="K61" s="7" t="str">
        <f t="shared" si="0"/>
        <v/>
      </c>
      <c r="L61" s="10" t="str">
        <f>IF(B61="","",interp(B61,Data!$B$5:$B$464,Data!$D$5:$D$464))</f>
        <v/>
      </c>
      <c r="M61" s="10" t="str">
        <f>IF(ISERROR(L61/Data!$D$464),"",IF(L61/Data!$D$464&lt;=0.4,"Yes - No Passthroughs","No - Relase Inflows"))</f>
        <v/>
      </c>
      <c r="N61" s="13" t="str">
        <f ca="1">IF(ISERROR(IF((L61-L60-(D61/12*[1]!interp(B61,Data!$B$5:$B$464,Data!$C$5:$C$464))+E61-R61)&lt;0,0,(L61-L60-(D61/12*[1]!interp(B61,Data!$B$5:$B$464,Data!$C$5:$C$464))+E61-R61))),"",IF((L61-L60-(D61/12*[1]!interp(B61,Data!$B$5:$B$464,Data!$C$5:$C$464))+E61-R61)&lt;0,0,(L61-L60-(D61/12*[1]!interp(B61,Data!$B$5:$B$464,Data!$C$5:$C$464))+E61-R61)))</f>
        <v/>
      </c>
      <c r="O61" s="33" t="str">
        <f>IF(G61="","",interp(G61,Data!$F$5:$F$286,Data!$H$5:$H$286))</f>
        <v/>
      </c>
      <c r="P61" s="13" t="str">
        <f>IF(O61="","",IF(O61-O60-interp(G61,Data!$F$5:$F$286,Data!$G$5:$G$286)*H61/12-I61+J61&lt;0,0,O61-O60-interp(G61,Data!$F$5:$F$286,Data!$G$5:$G$286)*H61/12-I61+J61))</f>
        <v/>
      </c>
      <c r="Q61" s="12" t="str">
        <f t="shared" ca="1" si="2"/>
        <v/>
      </c>
      <c r="R61" s="31"/>
      <c r="S61" s="31"/>
      <c r="T61" s="31"/>
      <c r="U61" s="31"/>
      <c r="V61" s="17" t="str">
        <f t="shared" si="6"/>
        <v/>
      </c>
      <c r="W61" s="17" t="str">
        <f t="shared" ca="1" si="4"/>
        <v/>
      </c>
      <c r="X61" s="17" t="str">
        <f t="shared" ca="1" si="5"/>
        <v/>
      </c>
      <c r="Y61" s="17" t="str">
        <f t="shared" ca="1" si="3"/>
        <v/>
      </c>
    </row>
    <row r="62" spans="1:25" x14ac:dyDescent="0.25">
      <c r="A62" s="3">
        <v>41347</v>
      </c>
      <c r="B62" s="6"/>
      <c r="C62" s="6"/>
      <c r="D62" s="7"/>
      <c r="E62" s="7"/>
      <c r="F62" s="7"/>
      <c r="G62" s="7"/>
      <c r="H62" s="7"/>
      <c r="I62" s="7"/>
      <c r="J62" s="7"/>
      <c r="K62" s="7" t="str">
        <f t="shared" si="0"/>
        <v/>
      </c>
      <c r="L62" s="10" t="str">
        <f>IF(B62="","",interp(B62,Data!$B$5:$B$464,Data!$D$5:$D$464))</f>
        <v/>
      </c>
      <c r="M62" s="10" t="str">
        <f>IF(ISERROR(L62/Data!$D$464),"",IF(L62/Data!$D$464&lt;=0.4,"Yes - No Passthroughs","No - Relase Inflows"))</f>
        <v/>
      </c>
      <c r="N62" s="13" t="str">
        <f ca="1">IF(ISERROR(IF((L62-L61-(D62/12*[1]!interp(B62,Data!$B$5:$B$464,Data!$C$5:$C$464))+E62-R62)&lt;0,0,(L62-L61-(D62/12*[1]!interp(B62,Data!$B$5:$B$464,Data!$C$5:$C$464))+E62-R62))),"",IF((L62-L61-(D62/12*[1]!interp(B62,Data!$B$5:$B$464,Data!$C$5:$C$464))+E62-R62)&lt;0,0,(L62-L61-(D62/12*[1]!interp(B62,Data!$B$5:$B$464,Data!$C$5:$C$464))+E62-R62)))</f>
        <v/>
      </c>
      <c r="O62" s="33" t="str">
        <f>IF(G62="","",interp(G62,Data!$F$5:$F$286,Data!$H$5:$H$286))</f>
        <v/>
      </c>
      <c r="P62" s="13" t="str">
        <f>IF(O62="","",IF(O62-O61-interp(G62,Data!$F$5:$F$286,Data!$G$5:$G$286)*H62/12-I62+J62&lt;0,0,O62-O61-interp(G62,Data!$F$5:$F$286,Data!$G$5:$G$286)*H62/12-I62+J62))</f>
        <v/>
      </c>
      <c r="Q62" s="12" t="str">
        <f t="shared" ca="1" si="2"/>
        <v/>
      </c>
      <c r="R62" s="31"/>
      <c r="S62" s="31"/>
      <c r="T62" s="31"/>
      <c r="U62" s="31"/>
      <c r="V62" s="17" t="str">
        <f t="shared" si="6"/>
        <v/>
      </c>
      <c r="W62" s="17" t="str">
        <f t="shared" ca="1" si="4"/>
        <v/>
      </c>
      <c r="X62" s="17" t="str">
        <f t="shared" ca="1" si="5"/>
        <v/>
      </c>
      <c r="Y62" s="17" t="str">
        <f t="shared" ca="1" si="3"/>
        <v/>
      </c>
    </row>
    <row r="63" spans="1:25" x14ac:dyDescent="0.25">
      <c r="A63" s="3">
        <v>41348</v>
      </c>
      <c r="B63" s="6"/>
      <c r="C63" s="6"/>
      <c r="D63" s="7"/>
      <c r="E63" s="7"/>
      <c r="F63" s="7"/>
      <c r="G63" s="7"/>
      <c r="H63" s="7"/>
      <c r="I63" s="7"/>
      <c r="J63" s="7"/>
      <c r="K63" s="7" t="str">
        <f t="shared" si="0"/>
        <v/>
      </c>
      <c r="L63" s="10" t="str">
        <f>IF(B63="","",interp(B63,Data!$B$5:$B$464,Data!$D$5:$D$464))</f>
        <v/>
      </c>
      <c r="M63" s="10" t="str">
        <f>IF(ISERROR(L63/Data!$D$464),"",IF(L63/Data!$D$464&lt;=0.4,"Yes - No Passthroughs","No - Relase Inflows"))</f>
        <v/>
      </c>
      <c r="N63" s="13" t="str">
        <f ca="1">IF(ISERROR(IF((L63-L62-(D63/12*[1]!interp(B63,Data!$B$5:$B$464,Data!$C$5:$C$464))+E63-R63)&lt;0,0,(L63-L62-(D63/12*[1]!interp(B63,Data!$B$5:$B$464,Data!$C$5:$C$464))+E63-R63))),"",IF((L63-L62-(D63/12*[1]!interp(B63,Data!$B$5:$B$464,Data!$C$5:$C$464))+E63-R63)&lt;0,0,(L63-L62-(D63/12*[1]!interp(B63,Data!$B$5:$B$464,Data!$C$5:$C$464))+E63-R63)))</f>
        <v/>
      </c>
      <c r="O63" s="33" t="str">
        <f>IF(G63="","",interp(G63,Data!$F$5:$F$286,Data!$H$5:$H$286))</f>
        <v/>
      </c>
      <c r="P63" s="13" t="str">
        <f>IF(O63="","",IF(O63-O62-interp(G63,Data!$F$5:$F$286,Data!$G$5:$G$286)*H63/12-I63+J63&lt;0,0,O63-O62-interp(G63,Data!$F$5:$F$286,Data!$G$5:$G$286)*H63/12-I63+J63))</f>
        <v/>
      </c>
      <c r="Q63" s="12" t="str">
        <f t="shared" ca="1" si="2"/>
        <v/>
      </c>
      <c r="R63" s="31"/>
      <c r="S63" s="31"/>
      <c r="T63" s="31"/>
      <c r="U63" s="31"/>
      <c r="V63" s="17" t="str">
        <f t="shared" si="6"/>
        <v/>
      </c>
      <c r="W63" s="17" t="str">
        <f t="shared" ca="1" si="4"/>
        <v/>
      </c>
      <c r="X63" s="17" t="str">
        <f t="shared" ca="1" si="5"/>
        <v/>
      </c>
      <c r="Y63" s="17" t="str">
        <f t="shared" ca="1" si="3"/>
        <v/>
      </c>
    </row>
    <row r="64" spans="1:25" x14ac:dyDescent="0.25">
      <c r="A64" s="3">
        <v>41349</v>
      </c>
      <c r="B64" s="6"/>
      <c r="C64" s="6"/>
      <c r="D64" s="7"/>
      <c r="E64" s="7"/>
      <c r="F64" s="7"/>
      <c r="G64" s="7"/>
      <c r="H64" s="7"/>
      <c r="I64" s="7"/>
      <c r="J64" s="7"/>
      <c r="K64" s="7" t="str">
        <f t="shared" si="0"/>
        <v/>
      </c>
      <c r="L64" s="10" t="str">
        <f>IF(B64="","",interp(B64,Data!$B$5:$B$464,Data!$D$5:$D$464))</f>
        <v/>
      </c>
      <c r="M64" s="10" t="str">
        <f>IF(ISERROR(L64/Data!$D$464),"",IF(L64/Data!$D$464&lt;=0.4,"Yes - No Passthroughs","No - Relase Inflows"))</f>
        <v/>
      </c>
      <c r="N64" s="13" t="str">
        <f ca="1">IF(ISERROR(IF((L64-L63-(D64/12*[1]!interp(B64,Data!$B$5:$B$464,Data!$C$5:$C$464))+E64-R64)&lt;0,0,(L64-L63-(D64/12*[1]!interp(B64,Data!$B$5:$B$464,Data!$C$5:$C$464))+E64-R64))),"",IF((L64-L63-(D64/12*[1]!interp(B64,Data!$B$5:$B$464,Data!$C$5:$C$464))+E64-R64)&lt;0,0,(L64-L63-(D64/12*[1]!interp(B64,Data!$B$5:$B$464,Data!$C$5:$C$464))+E64-R64)))</f>
        <v/>
      </c>
      <c r="O64" s="33" t="str">
        <f>IF(G64="","",interp(G64,Data!$F$5:$F$286,Data!$H$5:$H$286))</f>
        <v/>
      </c>
      <c r="P64" s="13" t="str">
        <f>IF(O64="","",IF(O64-O63-interp(G64,Data!$F$5:$F$286,Data!$G$5:$G$286)*H64/12-I64+J64&lt;0,0,O64-O63-interp(G64,Data!$F$5:$F$286,Data!$G$5:$G$286)*H64/12-I64+J64))</f>
        <v/>
      </c>
      <c r="Q64" s="12" t="str">
        <f t="shared" ca="1" si="2"/>
        <v/>
      </c>
      <c r="R64" s="31"/>
      <c r="S64" s="31"/>
      <c r="T64" s="31"/>
      <c r="U64" s="31"/>
      <c r="V64" s="17" t="str">
        <f t="shared" si="6"/>
        <v/>
      </c>
      <c r="W64" s="17" t="str">
        <f t="shared" ca="1" si="4"/>
        <v/>
      </c>
      <c r="X64" s="17" t="str">
        <f t="shared" ca="1" si="5"/>
        <v/>
      </c>
      <c r="Y64" s="17" t="str">
        <f t="shared" ca="1" si="3"/>
        <v/>
      </c>
    </row>
    <row r="65" spans="1:25" x14ac:dyDescent="0.25">
      <c r="A65" s="3">
        <v>41350</v>
      </c>
      <c r="B65" s="6"/>
      <c r="C65" s="6"/>
      <c r="D65" s="7"/>
      <c r="E65" s="7"/>
      <c r="F65" s="7"/>
      <c r="G65" s="7"/>
      <c r="H65" s="7"/>
      <c r="I65" s="7"/>
      <c r="J65" s="7"/>
      <c r="K65" s="7" t="str">
        <f t="shared" si="0"/>
        <v/>
      </c>
      <c r="L65" s="10" t="str">
        <f>IF(B65="","",interp(B65,Data!$B$5:$B$464,Data!$D$5:$D$464))</f>
        <v/>
      </c>
      <c r="M65" s="10" t="str">
        <f>IF(ISERROR(L65/Data!$D$464),"",IF(L65/Data!$D$464&lt;=0.4,"Yes - No Passthroughs","No - Relase Inflows"))</f>
        <v/>
      </c>
      <c r="N65" s="13" t="str">
        <f ca="1">IF(ISERROR(IF((L65-L64-(D65/12*[1]!interp(B65,Data!$B$5:$B$464,Data!$C$5:$C$464))+E65-R65)&lt;0,0,(L65-L64-(D65/12*[1]!interp(B65,Data!$B$5:$B$464,Data!$C$5:$C$464))+E65-R65))),"",IF((L65-L64-(D65/12*[1]!interp(B65,Data!$B$5:$B$464,Data!$C$5:$C$464))+E65-R65)&lt;0,0,(L65-L64-(D65/12*[1]!interp(B65,Data!$B$5:$B$464,Data!$C$5:$C$464))+E65-R65)))</f>
        <v/>
      </c>
      <c r="O65" s="33" t="str">
        <f>IF(G65="","",interp(G65,Data!$F$5:$F$286,Data!$H$5:$H$286))</f>
        <v/>
      </c>
      <c r="P65" s="13" t="str">
        <f>IF(O65="","",IF(O65-O64-interp(G65,Data!$F$5:$F$286,Data!$G$5:$G$286)*H65/12-I65+J65&lt;0,0,O65-O64-interp(G65,Data!$F$5:$F$286,Data!$G$5:$G$286)*H65/12-I65+J65))</f>
        <v/>
      </c>
      <c r="Q65" s="12" t="str">
        <f t="shared" ca="1" si="2"/>
        <v/>
      </c>
      <c r="R65" s="31"/>
      <c r="S65" s="31"/>
      <c r="T65" s="31"/>
      <c r="U65" s="31"/>
      <c r="V65" s="17" t="str">
        <f t="shared" si="6"/>
        <v/>
      </c>
      <c r="W65" s="17" t="str">
        <f t="shared" ca="1" si="4"/>
        <v/>
      </c>
      <c r="X65" s="17" t="str">
        <f t="shared" ca="1" si="5"/>
        <v/>
      </c>
      <c r="Y65" s="17" t="str">
        <f t="shared" ca="1" si="3"/>
        <v/>
      </c>
    </row>
    <row r="66" spans="1:25" x14ac:dyDescent="0.25">
      <c r="A66" s="3">
        <v>41351</v>
      </c>
      <c r="B66" s="6"/>
      <c r="C66" s="6"/>
      <c r="D66" s="7"/>
      <c r="E66" s="7"/>
      <c r="F66" s="7"/>
      <c r="G66" s="7"/>
      <c r="H66" s="7"/>
      <c r="I66" s="7"/>
      <c r="J66" s="7"/>
      <c r="K66" s="7" t="str">
        <f t="shared" si="0"/>
        <v/>
      </c>
      <c r="L66" s="10" t="str">
        <f>IF(B66="","",interp(B66,Data!$B$5:$B$464,Data!$D$5:$D$464))</f>
        <v/>
      </c>
      <c r="M66" s="10" t="str">
        <f>IF(ISERROR(L66/Data!$D$464),"",IF(L66/Data!$D$464&lt;=0.4,"Yes - No Passthroughs","No - Relase Inflows"))</f>
        <v/>
      </c>
      <c r="N66" s="13" t="str">
        <f ca="1">IF(ISERROR(IF((L66-L65-(D66/12*[1]!interp(B66,Data!$B$5:$B$464,Data!$C$5:$C$464))+E66-R66)&lt;0,0,(L66-L65-(D66/12*[1]!interp(B66,Data!$B$5:$B$464,Data!$C$5:$C$464))+E66-R66))),"",IF((L66-L65-(D66/12*[1]!interp(B66,Data!$B$5:$B$464,Data!$C$5:$C$464))+E66-R66)&lt;0,0,(L66-L65-(D66/12*[1]!interp(B66,Data!$B$5:$B$464,Data!$C$5:$C$464))+E66-R66)))</f>
        <v/>
      </c>
      <c r="O66" s="33" t="str">
        <f>IF(G66="","",interp(G66,Data!$F$5:$F$286,Data!$H$5:$H$286))</f>
        <v/>
      </c>
      <c r="P66" s="13" t="str">
        <f>IF(O66="","",IF(O66-O65-interp(G66,Data!$F$5:$F$286,Data!$G$5:$G$286)*H66/12-I66+J66&lt;0,0,O66-O65-interp(G66,Data!$F$5:$F$286,Data!$G$5:$G$286)*H66/12-I66+J66))</f>
        <v/>
      </c>
      <c r="Q66" s="12" t="str">
        <f t="shared" ca="1" si="2"/>
        <v/>
      </c>
      <c r="R66" s="31"/>
      <c r="S66" s="31"/>
      <c r="T66" s="31"/>
      <c r="U66" s="31"/>
      <c r="V66" s="17" t="str">
        <f t="shared" si="6"/>
        <v/>
      </c>
      <c r="W66" s="17" t="str">
        <f t="shared" ca="1" si="4"/>
        <v/>
      </c>
      <c r="X66" s="17" t="str">
        <f t="shared" ca="1" si="5"/>
        <v/>
      </c>
      <c r="Y66" s="17" t="str">
        <f t="shared" ca="1" si="3"/>
        <v/>
      </c>
    </row>
    <row r="67" spans="1:25" x14ac:dyDescent="0.25">
      <c r="A67" s="3">
        <v>41352</v>
      </c>
      <c r="B67" s="6"/>
      <c r="C67" s="6"/>
      <c r="D67" s="7"/>
      <c r="E67" s="7"/>
      <c r="F67" s="7"/>
      <c r="G67" s="7"/>
      <c r="H67" s="7"/>
      <c r="I67" s="7"/>
      <c r="J67" s="7"/>
      <c r="K67" s="7" t="str">
        <f t="shared" si="0"/>
        <v/>
      </c>
      <c r="L67" s="10" t="str">
        <f>IF(B67="","",interp(B67,Data!$B$5:$B$464,Data!$D$5:$D$464))</f>
        <v/>
      </c>
      <c r="M67" s="10" t="str">
        <f>IF(ISERROR(L67/Data!$D$464),"",IF(L67/Data!$D$464&lt;=0.4,"Yes - No Passthroughs","No - Relase Inflows"))</f>
        <v/>
      </c>
      <c r="N67" s="13" t="str">
        <f ca="1">IF(ISERROR(IF((L67-L66-(D67/12*[1]!interp(B67,Data!$B$5:$B$464,Data!$C$5:$C$464))+E67-R67)&lt;0,0,(L67-L66-(D67/12*[1]!interp(B67,Data!$B$5:$B$464,Data!$C$5:$C$464))+E67-R67))),"",IF((L67-L66-(D67/12*[1]!interp(B67,Data!$B$5:$B$464,Data!$C$5:$C$464))+E67-R67)&lt;0,0,(L67-L66-(D67/12*[1]!interp(B67,Data!$B$5:$B$464,Data!$C$5:$C$464))+E67-R67)))</f>
        <v/>
      </c>
      <c r="O67" s="33" t="str">
        <f>IF(G67="","",interp(G67,Data!$F$5:$F$286,Data!$H$5:$H$286))</f>
        <v/>
      </c>
      <c r="P67" s="13" t="str">
        <f>IF(O67="","",IF(O67-O66-interp(G67,Data!$F$5:$F$286,Data!$G$5:$G$286)*H67/12-I67+J67&lt;0,0,O67-O66-interp(G67,Data!$F$5:$F$286,Data!$G$5:$G$286)*H67/12-I67+J67))</f>
        <v/>
      </c>
      <c r="Q67" s="12" t="str">
        <f t="shared" ca="1" si="2"/>
        <v/>
      </c>
      <c r="R67" s="31"/>
      <c r="S67" s="31"/>
      <c r="T67" s="31"/>
      <c r="U67" s="31"/>
      <c r="V67" s="17" t="str">
        <f t="shared" si="6"/>
        <v/>
      </c>
      <c r="W67" s="17" t="str">
        <f t="shared" ca="1" si="4"/>
        <v/>
      </c>
      <c r="X67" s="17" t="str">
        <f t="shared" ca="1" si="5"/>
        <v/>
      </c>
      <c r="Y67" s="17" t="str">
        <f t="shared" ca="1" si="3"/>
        <v/>
      </c>
    </row>
    <row r="68" spans="1:25" x14ac:dyDescent="0.25">
      <c r="A68" s="3">
        <v>41353</v>
      </c>
      <c r="B68" s="6"/>
      <c r="C68" s="6"/>
      <c r="D68" s="7"/>
      <c r="E68" s="7"/>
      <c r="F68" s="7"/>
      <c r="G68" s="7"/>
      <c r="H68" s="7"/>
      <c r="I68" s="7"/>
      <c r="J68" s="7"/>
      <c r="K68" s="7" t="str">
        <f t="shared" si="0"/>
        <v/>
      </c>
      <c r="L68" s="10" t="str">
        <f>IF(B68="","",interp(B68,Data!$B$5:$B$464,Data!$D$5:$D$464))</f>
        <v/>
      </c>
      <c r="M68" s="10" t="str">
        <f>IF(ISERROR(L68/Data!$D$464),"",IF(L68/Data!$D$464&lt;=0.4,"Yes - No Passthroughs","No - Relase Inflows"))</f>
        <v/>
      </c>
      <c r="N68" s="13" t="str">
        <f ca="1">IF(ISERROR(IF((L68-L67-(D68/12*[1]!interp(B68,Data!$B$5:$B$464,Data!$C$5:$C$464))+E68-R68)&lt;0,0,(L68-L67-(D68/12*[1]!interp(B68,Data!$B$5:$B$464,Data!$C$5:$C$464))+E68-R68))),"",IF((L68-L67-(D68/12*[1]!interp(B68,Data!$B$5:$B$464,Data!$C$5:$C$464))+E68-R68)&lt;0,0,(L68-L67-(D68/12*[1]!interp(B68,Data!$B$5:$B$464,Data!$C$5:$C$464))+E68-R68)))</f>
        <v/>
      </c>
      <c r="O68" s="33" t="str">
        <f>IF(G68="","",interp(G68,Data!$F$5:$F$286,Data!$H$5:$H$286))</f>
        <v/>
      </c>
      <c r="P68" s="13" t="str">
        <f>IF(O68="","",IF(O68-O67-interp(G68,Data!$F$5:$F$286,Data!$G$5:$G$286)*H68/12-I68+J68&lt;0,0,O68-O67-interp(G68,Data!$F$5:$F$286,Data!$G$5:$G$286)*H68/12-I68+J68))</f>
        <v/>
      </c>
      <c r="Q68" s="12" t="str">
        <f t="shared" ca="1" si="2"/>
        <v/>
      </c>
      <c r="R68" s="31"/>
      <c r="S68" s="31"/>
      <c r="T68" s="31"/>
      <c r="U68" s="31"/>
      <c r="V68" s="17" t="str">
        <f t="shared" si="6"/>
        <v/>
      </c>
      <c r="W68" s="17" t="str">
        <f t="shared" ca="1" si="4"/>
        <v/>
      </c>
      <c r="X68" s="17" t="str">
        <f t="shared" ca="1" si="5"/>
        <v/>
      </c>
      <c r="Y68" s="17" t="str">
        <f t="shared" ca="1" si="3"/>
        <v/>
      </c>
    </row>
    <row r="69" spans="1:25" x14ac:dyDescent="0.25">
      <c r="A69" s="3">
        <v>41354</v>
      </c>
      <c r="B69" s="6"/>
      <c r="C69" s="6"/>
      <c r="D69" s="7"/>
      <c r="E69" s="7"/>
      <c r="F69" s="7"/>
      <c r="G69" s="7"/>
      <c r="H69" s="7"/>
      <c r="I69" s="7"/>
      <c r="J69" s="7"/>
      <c r="K69" s="7" t="str">
        <f t="shared" ref="K69:K132" si="7">IF(ISBLANK(J69),"",E69-I69)</f>
        <v/>
      </c>
      <c r="L69" s="10" t="str">
        <f>IF(B69="","",interp(B69,Data!$B$5:$B$464,Data!$D$5:$D$464))</f>
        <v/>
      </c>
      <c r="M69" s="10" t="str">
        <f>IF(ISERROR(L69/Data!$D$464),"",IF(L69/Data!$D$464&lt;=0.4,"Yes - No Passthroughs","No - Relase Inflows"))</f>
        <v/>
      </c>
      <c r="N69" s="13" t="str">
        <f ca="1">IF(ISERROR(IF((L69-L68-(D69/12*[1]!interp(B69,Data!$B$5:$B$464,Data!$C$5:$C$464))+E69-R69)&lt;0,0,(L69-L68-(D69/12*[1]!interp(B69,Data!$B$5:$B$464,Data!$C$5:$C$464))+E69-R69))),"",IF((L69-L68-(D69/12*[1]!interp(B69,Data!$B$5:$B$464,Data!$C$5:$C$464))+E69-R69)&lt;0,0,(L69-L68-(D69/12*[1]!interp(B69,Data!$B$5:$B$464,Data!$C$5:$C$464))+E69-R69)))</f>
        <v/>
      </c>
      <c r="O69" s="33" t="str">
        <f>IF(G69="","",interp(G69,Data!$F$5:$F$286,Data!$H$5:$H$286))</f>
        <v/>
      </c>
      <c r="P69" s="13" t="str">
        <f>IF(O69="","",IF(O69-O68-interp(G69,Data!$F$5:$F$286,Data!$G$5:$G$286)*H69/12-I69+J69&lt;0,0,O69-O68-interp(G69,Data!$F$5:$F$286,Data!$G$5:$G$286)*H69/12-I69+J69))</f>
        <v/>
      </c>
      <c r="Q69" s="12" t="str">
        <f t="shared" ca="1" si="2"/>
        <v/>
      </c>
      <c r="R69" s="31"/>
      <c r="S69" s="31"/>
      <c r="T69" s="31"/>
      <c r="U69" s="31"/>
      <c r="V69" s="17" t="str">
        <f t="shared" si="6"/>
        <v/>
      </c>
      <c r="W69" s="17" t="str">
        <f t="shared" ca="1" si="4"/>
        <v/>
      </c>
      <c r="X69" s="17" t="str">
        <f t="shared" ca="1" si="5"/>
        <v/>
      </c>
      <c r="Y69" s="17" t="str">
        <f t="shared" ca="1" si="3"/>
        <v/>
      </c>
    </row>
    <row r="70" spans="1:25" x14ac:dyDescent="0.25">
      <c r="A70" s="3">
        <v>41355</v>
      </c>
      <c r="B70" s="6"/>
      <c r="C70" s="6"/>
      <c r="D70" s="7"/>
      <c r="E70" s="7"/>
      <c r="F70" s="7"/>
      <c r="G70" s="7"/>
      <c r="H70" s="7"/>
      <c r="I70" s="7"/>
      <c r="J70" s="7"/>
      <c r="K70" s="7" t="str">
        <f t="shared" si="7"/>
        <v/>
      </c>
      <c r="L70" s="10" t="str">
        <f>IF(B70="","",interp(B70,Data!$B$5:$B$464,Data!$D$5:$D$464))</f>
        <v/>
      </c>
      <c r="M70" s="10" t="str">
        <f>IF(ISERROR(L70/Data!$D$464),"",IF(L70/Data!$D$464&lt;=0.4,"Yes - No Passthroughs","No - Relase Inflows"))</f>
        <v/>
      </c>
      <c r="N70" s="13" t="str">
        <f ca="1">IF(ISERROR(IF((L70-L69-(D70/12*[1]!interp(B70,Data!$B$5:$B$464,Data!$C$5:$C$464))+E70-R70)&lt;0,0,(L70-L69-(D70/12*[1]!interp(B70,Data!$B$5:$B$464,Data!$C$5:$C$464))+E70-R70))),"",IF((L70-L69-(D70/12*[1]!interp(B70,Data!$B$5:$B$464,Data!$C$5:$C$464))+E70-R70)&lt;0,0,(L70-L69-(D70/12*[1]!interp(B70,Data!$B$5:$B$464,Data!$C$5:$C$464))+E70-R70)))</f>
        <v/>
      </c>
      <c r="O70" s="33" t="str">
        <f>IF(G70="","",interp(G70,Data!$F$5:$F$286,Data!$H$5:$H$286))</f>
        <v/>
      </c>
      <c r="P70" s="13" t="str">
        <f>IF(O70="","",IF(O70-O69-interp(G70,Data!$F$5:$F$286,Data!$G$5:$G$286)*H70/12-I70+J70&lt;0,0,O70-O69-interp(G70,Data!$F$5:$F$286,Data!$G$5:$G$286)*H70/12-I70+J70))</f>
        <v/>
      </c>
      <c r="Q70" s="12" t="str">
        <f t="shared" ref="Q70:Q133" ca="1" si="8">IF(N70="","",N70+P70)</f>
        <v/>
      </c>
      <c r="R70" s="31"/>
      <c r="S70" s="31"/>
      <c r="T70" s="31"/>
      <c r="U70" s="31"/>
      <c r="V70" s="17" t="str">
        <f t="shared" si="6"/>
        <v/>
      </c>
      <c r="W70" s="17" t="str">
        <f t="shared" ca="1" si="4"/>
        <v/>
      </c>
      <c r="X70" s="17" t="str">
        <f t="shared" ca="1" si="5"/>
        <v/>
      </c>
      <c r="Y70" s="17" t="str">
        <f t="shared" ref="Y70:Y133" ca="1" si="9">IF(W70="","",IF(W70-X70&lt;0,0,W70-X70))</f>
        <v/>
      </c>
    </row>
    <row r="71" spans="1:25" x14ac:dyDescent="0.25">
      <c r="A71" s="3">
        <v>41356</v>
      </c>
      <c r="B71" s="6"/>
      <c r="C71" s="6"/>
      <c r="D71" s="7"/>
      <c r="E71" s="7"/>
      <c r="F71" s="7"/>
      <c r="G71" s="7"/>
      <c r="H71" s="7"/>
      <c r="I71" s="7"/>
      <c r="J71" s="7"/>
      <c r="K71" s="7" t="str">
        <f t="shared" si="7"/>
        <v/>
      </c>
      <c r="L71" s="10" t="str">
        <f>IF(B71="","",interp(B71,Data!$B$5:$B$464,Data!$D$5:$D$464))</f>
        <v/>
      </c>
      <c r="M71" s="10" t="str">
        <f>IF(ISERROR(L71/Data!$D$464),"",IF(L71/Data!$D$464&lt;=0.4,"Yes - No Passthroughs","No - Relase Inflows"))</f>
        <v/>
      </c>
      <c r="N71" s="13" t="str">
        <f ca="1">IF(ISERROR(IF((L71-L70-(D71/12*[1]!interp(B71,Data!$B$5:$B$464,Data!$C$5:$C$464))+E71-R71)&lt;0,0,(L71-L70-(D71/12*[1]!interp(B71,Data!$B$5:$B$464,Data!$C$5:$C$464))+E71-R71))),"",IF((L71-L70-(D71/12*[1]!interp(B71,Data!$B$5:$B$464,Data!$C$5:$C$464))+E71-R71)&lt;0,0,(L71-L70-(D71/12*[1]!interp(B71,Data!$B$5:$B$464,Data!$C$5:$C$464))+E71-R71)))</f>
        <v/>
      </c>
      <c r="O71" s="33" t="str">
        <f>IF(G71="","",interp(G71,Data!$F$5:$F$286,Data!$H$5:$H$286))</f>
        <v/>
      </c>
      <c r="P71" s="13" t="str">
        <f>IF(O71="","",IF(O71-O70-interp(G71,Data!$F$5:$F$286,Data!$G$5:$G$286)*H71/12-I71+J71&lt;0,0,O71-O70-interp(G71,Data!$F$5:$F$286,Data!$G$5:$G$286)*H71/12-I71+J71))</f>
        <v/>
      </c>
      <c r="Q71" s="12" t="str">
        <f t="shared" ca="1" si="8"/>
        <v/>
      </c>
      <c r="R71" s="31"/>
      <c r="S71" s="31"/>
      <c r="T71" s="31"/>
      <c r="U71" s="31"/>
      <c r="V71" s="17" t="str">
        <f t="shared" si="6"/>
        <v/>
      </c>
      <c r="W71" s="17" t="str">
        <f t="shared" ref="W71:W134" ca="1" si="10">IF(Q71="","",Q71+W70)</f>
        <v/>
      </c>
      <c r="X71" s="17" t="str">
        <f t="shared" ref="X71:X134" ca="1" si="11">IF(W71="","",X70+SUM(R71:U71))</f>
        <v/>
      </c>
      <c r="Y71" s="17" t="str">
        <f t="shared" ca="1" si="9"/>
        <v/>
      </c>
    </row>
    <row r="72" spans="1:25" x14ac:dyDescent="0.25">
      <c r="A72" s="3">
        <v>41357</v>
      </c>
      <c r="B72" s="6"/>
      <c r="C72" s="6"/>
      <c r="D72" s="7"/>
      <c r="E72" s="7"/>
      <c r="F72" s="7"/>
      <c r="G72" s="7"/>
      <c r="H72" s="7"/>
      <c r="I72" s="7"/>
      <c r="J72" s="7"/>
      <c r="K72" s="7" t="str">
        <f t="shared" si="7"/>
        <v/>
      </c>
      <c r="L72" s="10" t="str">
        <f>IF(B72="","",interp(B72,Data!$B$5:$B$464,Data!$D$5:$D$464))</f>
        <v/>
      </c>
      <c r="M72" s="10" t="str">
        <f>IF(ISERROR(L72/Data!$D$464),"",IF(L72/Data!$D$464&lt;=0.4,"Yes - No Passthroughs","No - Relase Inflows"))</f>
        <v/>
      </c>
      <c r="N72" s="13" t="str">
        <f ca="1">IF(ISERROR(IF((L72-L71-(D72/12*[1]!interp(B72,Data!$B$5:$B$464,Data!$C$5:$C$464))+E72-R72)&lt;0,0,(L72-L71-(D72/12*[1]!interp(B72,Data!$B$5:$B$464,Data!$C$5:$C$464))+E72-R72))),"",IF((L72-L71-(D72/12*[1]!interp(B72,Data!$B$5:$B$464,Data!$C$5:$C$464))+E72-R72)&lt;0,0,(L72-L71-(D72/12*[1]!interp(B72,Data!$B$5:$B$464,Data!$C$5:$C$464))+E72-R72)))</f>
        <v/>
      </c>
      <c r="O72" s="33" t="str">
        <f>IF(G72="","",interp(G72,Data!$F$5:$F$286,Data!$H$5:$H$286))</f>
        <v/>
      </c>
      <c r="P72" s="13" t="str">
        <f>IF(O72="","",IF(O72-O71-interp(G72,Data!$F$5:$F$286,Data!$G$5:$G$286)*H72/12-I72+J72&lt;0,0,O72-O71-interp(G72,Data!$F$5:$F$286,Data!$G$5:$G$286)*H72/12-I72+J72))</f>
        <v/>
      </c>
      <c r="Q72" s="12" t="str">
        <f t="shared" ca="1" si="8"/>
        <v/>
      </c>
      <c r="R72" s="31"/>
      <c r="S72" s="31"/>
      <c r="T72" s="31"/>
      <c r="U72" s="31"/>
      <c r="V72" s="17" t="str">
        <f t="shared" si="6"/>
        <v/>
      </c>
      <c r="W72" s="17" t="str">
        <f t="shared" ca="1" si="10"/>
        <v/>
      </c>
      <c r="X72" s="17" t="str">
        <f t="shared" ca="1" si="11"/>
        <v/>
      </c>
      <c r="Y72" s="17" t="str">
        <f t="shared" ca="1" si="9"/>
        <v/>
      </c>
    </row>
    <row r="73" spans="1:25" x14ac:dyDescent="0.25">
      <c r="A73" s="3">
        <v>41358</v>
      </c>
      <c r="B73" s="6"/>
      <c r="C73" s="6"/>
      <c r="D73" s="7"/>
      <c r="E73" s="7"/>
      <c r="F73" s="7"/>
      <c r="G73" s="7"/>
      <c r="H73" s="7"/>
      <c r="I73" s="7"/>
      <c r="J73" s="7"/>
      <c r="K73" s="7" t="str">
        <f t="shared" si="7"/>
        <v/>
      </c>
      <c r="L73" s="10" t="str">
        <f>IF(B73="","",interp(B73,Data!$B$5:$B$464,Data!$D$5:$D$464))</f>
        <v/>
      </c>
      <c r="M73" s="10" t="str">
        <f>IF(ISERROR(L73/Data!$D$464),"",IF(L73/Data!$D$464&lt;=0.4,"Yes - No Passthroughs","No - Relase Inflows"))</f>
        <v/>
      </c>
      <c r="N73" s="13" t="str">
        <f ca="1">IF(ISERROR(IF((L73-L72-(D73/12*[1]!interp(B73,Data!$B$5:$B$464,Data!$C$5:$C$464))+E73-R73)&lt;0,0,(L73-L72-(D73/12*[1]!interp(B73,Data!$B$5:$B$464,Data!$C$5:$C$464))+E73-R73))),"",IF((L73-L72-(D73/12*[1]!interp(B73,Data!$B$5:$B$464,Data!$C$5:$C$464))+E73-R73)&lt;0,0,(L73-L72-(D73/12*[1]!interp(B73,Data!$B$5:$B$464,Data!$C$5:$C$464))+E73-R73)))</f>
        <v/>
      </c>
      <c r="O73" s="33" t="str">
        <f>IF(G73="","",interp(G73,Data!$F$5:$F$286,Data!$H$5:$H$286))</f>
        <v/>
      </c>
      <c r="P73" s="13" t="str">
        <f>IF(O73="","",IF(O73-O72-interp(G73,Data!$F$5:$F$286,Data!$G$5:$G$286)*H73/12-I73+J73&lt;0,0,O73-O72-interp(G73,Data!$F$5:$F$286,Data!$G$5:$G$286)*H73/12-I73+J73))</f>
        <v/>
      </c>
      <c r="Q73" s="12" t="str">
        <f t="shared" ca="1" si="8"/>
        <v/>
      </c>
      <c r="R73" s="31"/>
      <c r="S73" s="31"/>
      <c r="T73" s="31"/>
      <c r="U73" s="31"/>
      <c r="V73" s="17" t="str">
        <f t="shared" si="6"/>
        <v/>
      </c>
      <c r="W73" s="17" t="str">
        <f t="shared" ca="1" si="10"/>
        <v/>
      </c>
      <c r="X73" s="17" t="str">
        <f t="shared" ca="1" si="11"/>
        <v/>
      </c>
      <c r="Y73" s="17" t="str">
        <f t="shared" ca="1" si="9"/>
        <v/>
      </c>
    </row>
    <row r="74" spans="1:25" x14ac:dyDescent="0.25">
      <c r="A74" s="3">
        <v>41359</v>
      </c>
      <c r="B74" s="6"/>
      <c r="C74" s="6"/>
      <c r="D74" s="7"/>
      <c r="E74" s="7"/>
      <c r="F74" s="7"/>
      <c r="G74" s="7"/>
      <c r="H74" s="7"/>
      <c r="I74" s="7"/>
      <c r="J74" s="7"/>
      <c r="K74" s="7" t="str">
        <f t="shared" si="7"/>
        <v/>
      </c>
      <c r="L74" s="10" t="str">
        <f>IF(B74="","",interp(B74,Data!$B$5:$B$464,Data!$D$5:$D$464))</f>
        <v/>
      </c>
      <c r="M74" s="10" t="str">
        <f>IF(ISERROR(L74/Data!$D$464),"",IF(L74/Data!$D$464&lt;=0.4,"Yes - No Passthroughs","No - Relase Inflows"))</f>
        <v/>
      </c>
      <c r="N74" s="13" t="str">
        <f ca="1">IF(ISERROR(IF((L74-L73-(D74/12*[1]!interp(B74,Data!$B$5:$B$464,Data!$C$5:$C$464))+E74-R74)&lt;0,0,(L74-L73-(D74/12*[1]!interp(B74,Data!$B$5:$B$464,Data!$C$5:$C$464))+E74-R74))),"",IF((L74-L73-(D74/12*[1]!interp(B74,Data!$B$5:$B$464,Data!$C$5:$C$464))+E74-R74)&lt;0,0,(L74-L73-(D74/12*[1]!interp(B74,Data!$B$5:$B$464,Data!$C$5:$C$464))+E74-R74)))</f>
        <v/>
      </c>
      <c r="O74" s="33" t="str">
        <f>IF(G74="","",interp(G74,Data!$F$5:$F$286,Data!$H$5:$H$286))</f>
        <v/>
      </c>
      <c r="P74" s="13" t="str">
        <f>IF(O74="","",IF(O74-O73-interp(G74,Data!$F$5:$F$286,Data!$G$5:$G$286)*H74/12-I74+J74&lt;0,0,O74-O73-interp(G74,Data!$F$5:$F$286,Data!$G$5:$G$286)*H74/12-I74+J74))</f>
        <v/>
      </c>
      <c r="Q74" s="12" t="str">
        <f t="shared" ca="1" si="8"/>
        <v/>
      </c>
      <c r="R74" s="31"/>
      <c r="S74" s="31"/>
      <c r="T74" s="31"/>
      <c r="U74" s="31"/>
      <c r="V74" s="17" t="str">
        <f t="shared" si="6"/>
        <v/>
      </c>
      <c r="W74" s="17" t="str">
        <f t="shared" ca="1" si="10"/>
        <v/>
      </c>
      <c r="X74" s="17" t="str">
        <f t="shared" ca="1" si="11"/>
        <v/>
      </c>
      <c r="Y74" s="17" t="str">
        <f t="shared" ca="1" si="9"/>
        <v/>
      </c>
    </row>
    <row r="75" spans="1:25" x14ac:dyDescent="0.25">
      <c r="A75" s="3">
        <v>41360</v>
      </c>
      <c r="B75" s="6"/>
      <c r="C75" s="6"/>
      <c r="D75" s="7"/>
      <c r="E75" s="7"/>
      <c r="F75" s="7"/>
      <c r="G75" s="7"/>
      <c r="H75" s="7"/>
      <c r="I75" s="7"/>
      <c r="J75" s="7"/>
      <c r="K75" s="7" t="str">
        <f t="shared" si="7"/>
        <v/>
      </c>
      <c r="L75" s="10" t="str">
        <f>IF(B75="","",interp(B75,Data!$B$5:$B$464,Data!$D$5:$D$464))</f>
        <v/>
      </c>
      <c r="M75" s="10" t="str">
        <f>IF(ISERROR(L75/Data!$D$464),"",IF(L75/Data!$D$464&lt;=0.4,"Yes - No Passthroughs","No - Relase Inflows"))</f>
        <v/>
      </c>
      <c r="N75" s="13" t="str">
        <f ca="1">IF(ISERROR(IF((L75-L74-(D75/12*[1]!interp(B75,Data!$B$5:$B$464,Data!$C$5:$C$464))+E75-R75)&lt;0,0,(L75-L74-(D75/12*[1]!interp(B75,Data!$B$5:$B$464,Data!$C$5:$C$464))+E75-R75))),"",IF((L75-L74-(D75/12*[1]!interp(B75,Data!$B$5:$B$464,Data!$C$5:$C$464))+E75-R75)&lt;0,0,(L75-L74-(D75/12*[1]!interp(B75,Data!$B$5:$B$464,Data!$C$5:$C$464))+E75-R75)))</f>
        <v/>
      </c>
      <c r="O75" s="33" t="str">
        <f>IF(G75="","",interp(G75,Data!$F$5:$F$286,Data!$H$5:$H$286))</f>
        <v/>
      </c>
      <c r="P75" s="13" t="str">
        <f>IF(O75="","",IF(O75-O74-interp(G75,Data!$F$5:$F$286,Data!$G$5:$G$286)*H75/12-I75+J75&lt;0,0,O75-O74-interp(G75,Data!$F$5:$F$286,Data!$G$5:$G$286)*H75/12-I75+J75))</f>
        <v/>
      </c>
      <c r="Q75" s="12" t="str">
        <f t="shared" ca="1" si="8"/>
        <v/>
      </c>
      <c r="R75" s="31"/>
      <c r="S75" s="31"/>
      <c r="T75" s="31"/>
      <c r="U75" s="31"/>
      <c r="V75" s="17" t="str">
        <f t="shared" si="6"/>
        <v/>
      </c>
      <c r="W75" s="17" t="str">
        <f t="shared" ca="1" si="10"/>
        <v/>
      </c>
      <c r="X75" s="17" t="str">
        <f t="shared" ca="1" si="11"/>
        <v/>
      </c>
      <c r="Y75" s="17" t="str">
        <f t="shared" ca="1" si="9"/>
        <v/>
      </c>
    </row>
    <row r="76" spans="1:25" x14ac:dyDescent="0.25">
      <c r="A76" s="3">
        <v>41361</v>
      </c>
      <c r="B76" s="6"/>
      <c r="C76" s="6"/>
      <c r="D76" s="7"/>
      <c r="E76" s="7"/>
      <c r="F76" s="7"/>
      <c r="G76" s="7"/>
      <c r="H76" s="7"/>
      <c r="I76" s="7"/>
      <c r="J76" s="7"/>
      <c r="K76" s="7" t="str">
        <f t="shared" si="7"/>
        <v/>
      </c>
      <c r="L76" s="10" t="str">
        <f>IF(B76="","",interp(B76,Data!$B$5:$B$464,Data!$D$5:$D$464))</f>
        <v/>
      </c>
      <c r="M76" s="10" t="str">
        <f>IF(ISERROR(L76/Data!$D$464),"",IF(L76/Data!$D$464&lt;=0.4,"Yes - No Passthroughs","No - Relase Inflows"))</f>
        <v/>
      </c>
      <c r="N76" s="13" t="str">
        <f ca="1">IF(ISERROR(IF((L76-L75-(D76/12*[1]!interp(B76,Data!$B$5:$B$464,Data!$C$5:$C$464))+E76-R76)&lt;0,0,(L76-L75-(D76/12*[1]!interp(B76,Data!$B$5:$B$464,Data!$C$5:$C$464))+E76-R76))),"",IF((L76-L75-(D76/12*[1]!interp(B76,Data!$B$5:$B$464,Data!$C$5:$C$464))+E76-R76)&lt;0,0,(L76-L75-(D76/12*[1]!interp(B76,Data!$B$5:$B$464,Data!$C$5:$C$464))+E76-R76)))</f>
        <v/>
      </c>
      <c r="O76" s="33" t="str">
        <f>IF(G76="","",interp(G76,Data!$F$5:$F$286,Data!$H$5:$H$286))</f>
        <v/>
      </c>
      <c r="P76" s="13" t="str">
        <f>IF(O76="","",IF(O76-O75-interp(G76,Data!$F$5:$F$286,Data!$G$5:$G$286)*H76/12-I76+J76&lt;0,0,O76-O75-interp(G76,Data!$F$5:$F$286,Data!$G$5:$G$286)*H76/12-I76+J76))</f>
        <v/>
      </c>
      <c r="Q76" s="12" t="str">
        <f t="shared" ca="1" si="8"/>
        <v/>
      </c>
      <c r="R76" s="31"/>
      <c r="S76" s="31"/>
      <c r="T76" s="31"/>
      <c r="U76" s="31"/>
      <c r="V76" s="17" t="str">
        <f t="shared" si="6"/>
        <v/>
      </c>
      <c r="W76" s="17" t="str">
        <f t="shared" ca="1" si="10"/>
        <v/>
      </c>
      <c r="X76" s="17" t="str">
        <f t="shared" ca="1" si="11"/>
        <v/>
      </c>
      <c r="Y76" s="17" t="str">
        <f t="shared" ca="1" si="9"/>
        <v/>
      </c>
    </row>
    <row r="77" spans="1:25" x14ac:dyDescent="0.25">
      <c r="A77" s="3">
        <v>41362</v>
      </c>
      <c r="B77" s="6"/>
      <c r="C77" s="6"/>
      <c r="D77" s="7"/>
      <c r="E77" s="7"/>
      <c r="F77" s="7"/>
      <c r="G77" s="7"/>
      <c r="H77" s="7"/>
      <c r="I77" s="7"/>
      <c r="J77" s="7"/>
      <c r="K77" s="7" t="str">
        <f t="shared" si="7"/>
        <v/>
      </c>
      <c r="L77" s="10" t="str">
        <f>IF(B77="","",interp(B77,Data!$B$5:$B$464,Data!$D$5:$D$464))</f>
        <v/>
      </c>
      <c r="M77" s="10" t="str">
        <f>IF(ISERROR(L77/Data!$D$464),"",IF(L77/Data!$D$464&lt;=0.4,"Yes - No Passthroughs","No - Relase Inflows"))</f>
        <v/>
      </c>
      <c r="N77" s="13" t="str">
        <f ca="1">IF(ISERROR(IF((L77-L76-(D77/12*[1]!interp(B77,Data!$B$5:$B$464,Data!$C$5:$C$464))+E77-R77)&lt;0,0,(L77-L76-(D77/12*[1]!interp(B77,Data!$B$5:$B$464,Data!$C$5:$C$464))+E77-R77))),"",IF((L77-L76-(D77/12*[1]!interp(B77,Data!$B$5:$B$464,Data!$C$5:$C$464))+E77-R77)&lt;0,0,(L77-L76-(D77/12*[1]!interp(B77,Data!$B$5:$B$464,Data!$C$5:$C$464))+E77-R77)))</f>
        <v/>
      </c>
      <c r="O77" s="33" t="str">
        <f>IF(G77="","",interp(G77,Data!$F$5:$F$286,Data!$H$5:$H$286))</f>
        <v/>
      </c>
      <c r="P77" s="13" t="str">
        <f>IF(O77="","",IF(O77-O76-interp(G77,Data!$F$5:$F$286,Data!$G$5:$G$286)*H77/12-I77+J77&lt;0,0,O77-O76-interp(G77,Data!$F$5:$F$286,Data!$G$5:$G$286)*H77/12-I77+J77))</f>
        <v/>
      </c>
      <c r="Q77" s="12" t="str">
        <f t="shared" ca="1" si="8"/>
        <v/>
      </c>
      <c r="R77" s="31"/>
      <c r="S77" s="31"/>
      <c r="T77" s="31"/>
      <c r="U77" s="31"/>
      <c r="V77" s="17" t="str">
        <f t="shared" ref="V77:V140" si="12">IF(ISERROR(K77+V76-U77),"",K77+V76-U77)</f>
        <v/>
      </c>
      <c r="W77" s="17" t="str">
        <f t="shared" ca="1" si="10"/>
        <v/>
      </c>
      <c r="X77" s="17" t="str">
        <f t="shared" ca="1" si="11"/>
        <v/>
      </c>
      <c r="Y77" s="17" t="str">
        <f t="shared" ca="1" si="9"/>
        <v/>
      </c>
    </row>
    <row r="78" spans="1:25" x14ac:dyDescent="0.25">
      <c r="A78" s="3">
        <v>41363</v>
      </c>
      <c r="B78" s="6"/>
      <c r="C78" s="6"/>
      <c r="D78" s="7"/>
      <c r="E78" s="7"/>
      <c r="F78" s="7"/>
      <c r="G78" s="7"/>
      <c r="H78" s="7"/>
      <c r="I78" s="7"/>
      <c r="J78" s="7"/>
      <c r="K78" s="7" t="str">
        <f t="shared" si="7"/>
        <v/>
      </c>
      <c r="L78" s="10" t="str">
        <f>IF(B78="","",interp(B78,Data!$B$5:$B$464,Data!$D$5:$D$464))</f>
        <v/>
      </c>
      <c r="M78" s="10" t="str">
        <f>IF(ISERROR(L78/Data!$D$464),"",IF(L78/Data!$D$464&lt;=0.4,"Yes - No Passthroughs","No - Relase Inflows"))</f>
        <v/>
      </c>
      <c r="N78" s="13" t="str">
        <f ca="1">IF(ISERROR(IF((L78-L77-(D78/12*[1]!interp(B78,Data!$B$5:$B$464,Data!$C$5:$C$464))+E78-R78)&lt;0,0,(L78-L77-(D78/12*[1]!interp(B78,Data!$B$5:$B$464,Data!$C$5:$C$464))+E78-R78))),"",IF((L78-L77-(D78/12*[1]!interp(B78,Data!$B$5:$B$464,Data!$C$5:$C$464))+E78-R78)&lt;0,0,(L78-L77-(D78/12*[1]!interp(B78,Data!$B$5:$B$464,Data!$C$5:$C$464))+E78-R78)))</f>
        <v/>
      </c>
      <c r="O78" s="33" t="str">
        <f>IF(G78="","",interp(G78,Data!$F$5:$F$286,Data!$H$5:$H$286))</f>
        <v/>
      </c>
      <c r="P78" s="13" t="str">
        <f>IF(O78="","",IF(O78-O77-interp(G78,Data!$F$5:$F$286,Data!$G$5:$G$286)*H78/12-I78+J78&lt;0,0,O78-O77-interp(G78,Data!$F$5:$F$286,Data!$G$5:$G$286)*H78/12-I78+J78))</f>
        <v/>
      </c>
      <c r="Q78" s="12" t="str">
        <f t="shared" ca="1" si="8"/>
        <v/>
      </c>
      <c r="R78" s="31"/>
      <c r="S78" s="31"/>
      <c r="T78" s="31"/>
      <c r="U78" s="31"/>
      <c r="V78" s="17" t="str">
        <f t="shared" si="12"/>
        <v/>
      </c>
      <c r="W78" s="17" t="str">
        <f t="shared" ca="1" si="10"/>
        <v/>
      </c>
      <c r="X78" s="17" t="str">
        <f t="shared" ca="1" si="11"/>
        <v/>
      </c>
      <c r="Y78" s="17" t="str">
        <f t="shared" ca="1" si="9"/>
        <v/>
      </c>
    </row>
    <row r="79" spans="1:25" x14ac:dyDescent="0.25">
      <c r="A79" s="3">
        <v>41364</v>
      </c>
      <c r="B79" s="6"/>
      <c r="C79" s="6"/>
      <c r="D79" s="7"/>
      <c r="E79" s="7"/>
      <c r="F79" s="7"/>
      <c r="G79" s="7"/>
      <c r="H79" s="7"/>
      <c r="I79" s="7"/>
      <c r="J79" s="7"/>
      <c r="K79" s="7" t="str">
        <f t="shared" si="7"/>
        <v/>
      </c>
      <c r="L79" s="10" t="str">
        <f>IF(B79="","",interp(B79,Data!$B$5:$B$464,Data!$D$5:$D$464))</f>
        <v/>
      </c>
      <c r="M79" s="10" t="str">
        <f>IF(ISERROR(L79/Data!$D$464),"",IF(L79/Data!$D$464&lt;=0.4,"Yes - No Passthroughs","No - Relase Inflows"))</f>
        <v/>
      </c>
      <c r="N79" s="13" t="str">
        <f ca="1">IF(ISERROR(IF((L79-L78-(D79/12*[1]!interp(B79,Data!$B$5:$B$464,Data!$C$5:$C$464))+E79-R79)&lt;0,0,(L79-L78-(D79/12*[1]!interp(B79,Data!$B$5:$B$464,Data!$C$5:$C$464))+E79-R79))),"",IF((L79-L78-(D79/12*[1]!interp(B79,Data!$B$5:$B$464,Data!$C$5:$C$464))+E79-R79)&lt;0,0,(L79-L78-(D79/12*[1]!interp(B79,Data!$B$5:$B$464,Data!$C$5:$C$464))+E79-R79)))</f>
        <v/>
      </c>
      <c r="O79" s="33" t="str">
        <f>IF(G79="","",interp(G79,Data!$F$5:$F$286,Data!$H$5:$H$286))</f>
        <v/>
      </c>
      <c r="P79" s="13" t="str">
        <f>IF(O79="","",IF(O79-O78-interp(G79,Data!$F$5:$F$286,Data!$G$5:$G$286)*H79/12-I79+J79&lt;0,0,O79-O78-interp(G79,Data!$F$5:$F$286,Data!$G$5:$G$286)*H79/12-I79+J79))</f>
        <v/>
      </c>
      <c r="Q79" s="12" t="str">
        <f t="shared" ca="1" si="8"/>
        <v/>
      </c>
      <c r="R79" s="31"/>
      <c r="S79" s="31"/>
      <c r="T79" s="31"/>
      <c r="U79" s="31"/>
      <c r="V79" s="17" t="str">
        <f t="shared" si="12"/>
        <v/>
      </c>
      <c r="W79" s="17" t="str">
        <f t="shared" ca="1" si="10"/>
        <v/>
      </c>
      <c r="X79" s="17" t="str">
        <f t="shared" ca="1" si="11"/>
        <v/>
      </c>
      <c r="Y79" s="17" t="str">
        <f t="shared" ca="1" si="9"/>
        <v/>
      </c>
    </row>
    <row r="80" spans="1:25" x14ac:dyDescent="0.25">
      <c r="A80" s="3">
        <v>41365</v>
      </c>
      <c r="B80" s="6"/>
      <c r="C80" s="6"/>
      <c r="D80" s="7"/>
      <c r="E80" s="7"/>
      <c r="F80" s="7"/>
      <c r="G80" s="7"/>
      <c r="H80" s="7"/>
      <c r="I80" s="7"/>
      <c r="J80" s="7"/>
      <c r="K80" s="7" t="str">
        <f t="shared" si="7"/>
        <v/>
      </c>
      <c r="L80" s="10" t="str">
        <f>IF(B80="","",interp(B80,Data!$B$5:$B$464,Data!$D$5:$D$464))</f>
        <v/>
      </c>
      <c r="M80" s="10" t="str">
        <f>IF(ISERROR(L80/Data!$D$464),"",IF(L80/Data!$D$464&lt;=0.4,"Yes - No Passthroughs","No - Relase Inflows"))</f>
        <v/>
      </c>
      <c r="N80" s="13" t="str">
        <f ca="1">IF(ISERROR(IF((L80-L79-(D80/12*[1]!interp(B80,Data!$B$5:$B$464,Data!$C$5:$C$464))+E80-R80)&lt;0,0,(L80-L79-(D80/12*[1]!interp(B80,Data!$B$5:$B$464,Data!$C$5:$C$464))+E80-R80))),"",IF((L80-L79-(D80/12*[1]!interp(B80,Data!$B$5:$B$464,Data!$C$5:$C$464))+E80-R80)&lt;0,0,(L80-L79-(D80/12*[1]!interp(B80,Data!$B$5:$B$464,Data!$C$5:$C$464))+E80-R80)))</f>
        <v/>
      </c>
      <c r="O80" s="33" t="str">
        <f>IF(G80="","",interp(G80,Data!$F$5:$F$286,Data!$H$5:$H$286))</f>
        <v/>
      </c>
      <c r="P80" s="13" t="str">
        <f>IF(O80="","",IF(O80-O79-interp(G80,Data!$F$5:$F$286,Data!$G$5:$G$286)*H80/12-I80+J80&lt;0,0,O80-O79-interp(G80,Data!$F$5:$F$286,Data!$G$5:$G$286)*H80/12-I80+J80))</f>
        <v/>
      </c>
      <c r="Q80" s="12" t="str">
        <f t="shared" ca="1" si="8"/>
        <v/>
      </c>
      <c r="R80" s="31"/>
      <c r="S80" s="31"/>
      <c r="T80" s="31"/>
      <c r="U80" s="31"/>
      <c r="V80" s="17" t="str">
        <f t="shared" si="12"/>
        <v/>
      </c>
      <c r="W80" s="17" t="str">
        <f t="shared" ca="1" si="10"/>
        <v/>
      </c>
      <c r="X80" s="17" t="str">
        <f t="shared" ca="1" si="11"/>
        <v/>
      </c>
      <c r="Y80" s="17" t="str">
        <f t="shared" ca="1" si="9"/>
        <v/>
      </c>
    </row>
    <row r="81" spans="1:25" x14ac:dyDescent="0.25">
      <c r="A81" s="3">
        <v>41366</v>
      </c>
      <c r="B81" s="6"/>
      <c r="C81" s="6"/>
      <c r="D81" s="7"/>
      <c r="E81" s="7"/>
      <c r="F81" s="7"/>
      <c r="G81" s="7"/>
      <c r="H81" s="7"/>
      <c r="I81" s="7"/>
      <c r="J81" s="7"/>
      <c r="K81" s="7" t="str">
        <f t="shared" si="7"/>
        <v/>
      </c>
      <c r="L81" s="10" t="str">
        <f>IF(B81="","",interp(B81,Data!$B$5:$B$464,Data!$D$5:$D$464))</f>
        <v/>
      </c>
      <c r="M81" s="10" t="str">
        <f>IF(ISERROR(L81/Data!$D$464),"",IF(L81/Data!$D$464&lt;=0.4,"Yes - No Passthroughs","No - Relase Inflows"))</f>
        <v/>
      </c>
      <c r="N81" s="13" t="str">
        <f ca="1">IF(ISERROR(IF((L81-L80-(D81/12*[1]!interp(B81,Data!$B$5:$B$464,Data!$C$5:$C$464))+E81-R81)&lt;0,0,(L81-L80-(D81/12*[1]!interp(B81,Data!$B$5:$B$464,Data!$C$5:$C$464))+E81-R81))),"",IF((L81-L80-(D81/12*[1]!interp(B81,Data!$B$5:$B$464,Data!$C$5:$C$464))+E81-R81)&lt;0,0,(L81-L80-(D81/12*[1]!interp(B81,Data!$B$5:$B$464,Data!$C$5:$C$464))+E81-R81)))</f>
        <v/>
      </c>
      <c r="O81" s="33" t="str">
        <f>IF(G81="","",interp(G81,Data!$F$5:$F$286,Data!$H$5:$H$286))</f>
        <v/>
      </c>
      <c r="P81" s="13" t="str">
        <f>IF(O81="","",IF(O81-O80-interp(G81,Data!$F$5:$F$286,Data!$G$5:$G$286)*H81/12-I81+J81&lt;0,0,O81-O80-interp(G81,Data!$F$5:$F$286,Data!$G$5:$G$286)*H81/12-I81+J81))</f>
        <v/>
      </c>
      <c r="Q81" s="12" t="str">
        <f t="shared" ca="1" si="8"/>
        <v/>
      </c>
      <c r="R81" s="31"/>
      <c r="S81" s="31"/>
      <c r="T81" s="31"/>
      <c r="U81" s="31"/>
      <c r="V81" s="17" t="str">
        <f t="shared" si="12"/>
        <v/>
      </c>
      <c r="W81" s="17" t="str">
        <f t="shared" ca="1" si="10"/>
        <v/>
      </c>
      <c r="X81" s="17" t="str">
        <f t="shared" ca="1" si="11"/>
        <v/>
      </c>
      <c r="Y81" s="17" t="str">
        <f t="shared" ca="1" si="9"/>
        <v/>
      </c>
    </row>
    <row r="82" spans="1:25" x14ac:dyDescent="0.25">
      <c r="A82" s="3">
        <v>41367</v>
      </c>
      <c r="B82" s="6"/>
      <c r="C82" s="6"/>
      <c r="D82" s="7"/>
      <c r="E82" s="7"/>
      <c r="F82" s="7"/>
      <c r="G82" s="7"/>
      <c r="H82" s="7"/>
      <c r="I82" s="7"/>
      <c r="J82" s="7"/>
      <c r="K82" s="7" t="str">
        <f t="shared" si="7"/>
        <v/>
      </c>
      <c r="L82" s="10" t="str">
        <f>IF(B82="","",interp(B82,Data!$B$5:$B$464,Data!$D$5:$D$464))</f>
        <v/>
      </c>
      <c r="M82" s="10" t="str">
        <f>IF(ISERROR(L82/Data!$D$464),"",IF(L82/Data!$D$464&lt;=0.4,"Yes - No Passthroughs","No - Relase Inflows"))</f>
        <v/>
      </c>
      <c r="N82" s="13" t="str">
        <f ca="1">IF(ISERROR(IF((L82-L81-(D82/12*[1]!interp(B82,Data!$B$5:$B$464,Data!$C$5:$C$464))+E82-R82)&lt;0,0,(L82-L81-(D82/12*[1]!interp(B82,Data!$B$5:$B$464,Data!$C$5:$C$464))+E82-R82))),"",IF((L82-L81-(D82/12*[1]!interp(B82,Data!$B$5:$B$464,Data!$C$5:$C$464))+E82-R82)&lt;0,0,(L82-L81-(D82/12*[1]!interp(B82,Data!$B$5:$B$464,Data!$C$5:$C$464))+E82-R82)))</f>
        <v/>
      </c>
      <c r="O82" s="33" t="str">
        <f>IF(G82="","",interp(G82,Data!$F$5:$F$286,Data!$H$5:$H$286))</f>
        <v/>
      </c>
      <c r="P82" s="13" t="str">
        <f>IF(O82="","",IF(O82-O81-interp(G82,Data!$F$5:$F$286,Data!$G$5:$G$286)*H82/12-I82+J82&lt;0,0,O82-O81-interp(G82,Data!$F$5:$F$286,Data!$G$5:$G$286)*H82/12-I82+J82))</f>
        <v/>
      </c>
      <c r="Q82" s="12" t="str">
        <f t="shared" ca="1" si="8"/>
        <v/>
      </c>
      <c r="R82" s="31"/>
      <c r="S82" s="31"/>
      <c r="T82" s="31"/>
      <c r="U82" s="31"/>
      <c r="V82" s="17" t="str">
        <f t="shared" si="12"/>
        <v/>
      </c>
      <c r="W82" s="17" t="str">
        <f t="shared" ca="1" si="10"/>
        <v/>
      </c>
      <c r="X82" s="17" t="str">
        <f t="shared" ca="1" si="11"/>
        <v/>
      </c>
      <c r="Y82" s="17" t="str">
        <f t="shared" ca="1" si="9"/>
        <v/>
      </c>
    </row>
    <row r="83" spans="1:25" x14ac:dyDescent="0.25">
      <c r="A83" s="3">
        <v>41368</v>
      </c>
      <c r="B83" s="6"/>
      <c r="C83" s="6"/>
      <c r="D83" s="7"/>
      <c r="E83" s="7"/>
      <c r="F83" s="7"/>
      <c r="G83" s="7"/>
      <c r="H83" s="7"/>
      <c r="I83" s="7"/>
      <c r="J83" s="7"/>
      <c r="K83" s="7" t="str">
        <f t="shared" si="7"/>
        <v/>
      </c>
      <c r="L83" s="10" t="str">
        <f>IF(B83="","",interp(B83,Data!$B$5:$B$464,Data!$D$5:$D$464))</f>
        <v/>
      </c>
      <c r="M83" s="10" t="str">
        <f>IF(ISERROR(L83/Data!$D$464),"",IF(L83/Data!$D$464&lt;=0.4,"Yes - No Passthroughs","No - Relase Inflows"))</f>
        <v/>
      </c>
      <c r="N83" s="13" t="str">
        <f ca="1">IF(ISERROR(IF((L83-L82-(D83/12*[1]!interp(B83,Data!$B$5:$B$464,Data!$C$5:$C$464))+E83-R83)&lt;0,0,(L83-L82-(D83/12*[1]!interp(B83,Data!$B$5:$B$464,Data!$C$5:$C$464))+E83-R83))),"",IF((L83-L82-(D83/12*[1]!interp(B83,Data!$B$5:$B$464,Data!$C$5:$C$464))+E83-R83)&lt;0,0,(L83-L82-(D83/12*[1]!interp(B83,Data!$B$5:$B$464,Data!$C$5:$C$464))+E83-R83)))</f>
        <v/>
      </c>
      <c r="O83" s="33" t="str">
        <f>IF(G83="","",interp(G83,Data!$F$5:$F$286,Data!$H$5:$H$286))</f>
        <v/>
      </c>
      <c r="P83" s="13" t="str">
        <f>IF(O83="","",IF(O83-O82-interp(G83,Data!$F$5:$F$286,Data!$G$5:$G$286)*H83/12-I83+J83&lt;0,0,O83-O82-interp(G83,Data!$F$5:$F$286,Data!$G$5:$G$286)*H83/12-I83+J83))</f>
        <v/>
      </c>
      <c r="Q83" s="12" t="str">
        <f t="shared" ca="1" si="8"/>
        <v/>
      </c>
      <c r="R83" s="31"/>
      <c r="S83" s="31"/>
      <c r="T83" s="31"/>
      <c r="U83" s="31"/>
      <c r="V83" s="17" t="str">
        <f t="shared" si="12"/>
        <v/>
      </c>
      <c r="W83" s="17" t="str">
        <f t="shared" ca="1" si="10"/>
        <v/>
      </c>
      <c r="X83" s="17" t="str">
        <f t="shared" ca="1" si="11"/>
        <v/>
      </c>
      <c r="Y83" s="17" t="str">
        <f t="shared" ca="1" si="9"/>
        <v/>
      </c>
    </row>
    <row r="84" spans="1:25" x14ac:dyDescent="0.25">
      <c r="A84" s="3">
        <v>41369</v>
      </c>
      <c r="B84" s="6"/>
      <c r="C84" s="6"/>
      <c r="D84" s="7"/>
      <c r="E84" s="7"/>
      <c r="F84" s="7"/>
      <c r="G84" s="7"/>
      <c r="H84" s="7"/>
      <c r="I84" s="7"/>
      <c r="J84" s="7"/>
      <c r="K84" s="7" t="str">
        <f t="shared" si="7"/>
        <v/>
      </c>
      <c r="L84" s="10" t="str">
        <f>IF(B84="","",interp(B84,Data!$B$5:$B$464,Data!$D$5:$D$464))</f>
        <v/>
      </c>
      <c r="M84" s="10" t="str">
        <f>IF(ISERROR(L84/Data!$D$464),"",IF(L84/Data!$D$464&lt;=0.4,"Yes - No Passthroughs","No - Relase Inflows"))</f>
        <v/>
      </c>
      <c r="N84" s="13" t="str">
        <f ca="1">IF(ISERROR(IF((L84-L83-(D84/12*[1]!interp(B84,Data!$B$5:$B$464,Data!$C$5:$C$464))+E84-R84)&lt;0,0,(L84-L83-(D84/12*[1]!interp(B84,Data!$B$5:$B$464,Data!$C$5:$C$464))+E84-R84))),"",IF((L84-L83-(D84/12*[1]!interp(B84,Data!$B$5:$B$464,Data!$C$5:$C$464))+E84-R84)&lt;0,0,(L84-L83-(D84/12*[1]!interp(B84,Data!$B$5:$B$464,Data!$C$5:$C$464))+E84-R84)))</f>
        <v/>
      </c>
      <c r="O84" s="33" t="str">
        <f>IF(G84="","",interp(G84,Data!$F$5:$F$286,Data!$H$5:$H$286))</f>
        <v/>
      </c>
      <c r="P84" s="13" t="str">
        <f>IF(O84="","",IF(O84-O83-interp(G84,Data!$F$5:$F$286,Data!$G$5:$G$286)*H84/12-I84+J84&lt;0,0,O84-O83-interp(G84,Data!$F$5:$F$286,Data!$G$5:$G$286)*H84/12-I84+J84))</f>
        <v/>
      </c>
      <c r="Q84" s="12" t="str">
        <f t="shared" ca="1" si="8"/>
        <v/>
      </c>
      <c r="R84" s="31"/>
      <c r="S84" s="31"/>
      <c r="T84" s="31"/>
      <c r="U84" s="31"/>
      <c r="V84" s="17" t="str">
        <f t="shared" si="12"/>
        <v/>
      </c>
      <c r="W84" s="17" t="str">
        <f t="shared" ca="1" si="10"/>
        <v/>
      </c>
      <c r="X84" s="17" t="str">
        <f t="shared" ca="1" si="11"/>
        <v/>
      </c>
      <c r="Y84" s="17" t="str">
        <f t="shared" ca="1" si="9"/>
        <v/>
      </c>
    </row>
    <row r="85" spans="1:25" x14ac:dyDescent="0.25">
      <c r="A85" s="3">
        <v>41370</v>
      </c>
      <c r="B85" s="6"/>
      <c r="C85" s="6"/>
      <c r="D85" s="7"/>
      <c r="E85" s="7"/>
      <c r="F85" s="7"/>
      <c r="G85" s="7"/>
      <c r="H85" s="7"/>
      <c r="I85" s="7"/>
      <c r="J85" s="7"/>
      <c r="K85" s="7" t="str">
        <f t="shared" si="7"/>
        <v/>
      </c>
      <c r="L85" s="10" t="str">
        <f>IF(B85="","",interp(B85,Data!$B$5:$B$464,Data!$D$5:$D$464))</f>
        <v/>
      </c>
      <c r="M85" s="10" t="str">
        <f>IF(ISERROR(L85/Data!$D$464),"",IF(L85/Data!$D$464&lt;=0.4,"Yes - No Passthroughs","No - Relase Inflows"))</f>
        <v/>
      </c>
      <c r="N85" s="13" t="str">
        <f ca="1">IF(ISERROR(IF((L85-L84-(D85/12*[1]!interp(B85,Data!$B$5:$B$464,Data!$C$5:$C$464))+E85-R85)&lt;0,0,(L85-L84-(D85/12*[1]!interp(B85,Data!$B$5:$B$464,Data!$C$5:$C$464))+E85-R85))),"",IF((L85-L84-(D85/12*[1]!interp(B85,Data!$B$5:$B$464,Data!$C$5:$C$464))+E85-R85)&lt;0,0,(L85-L84-(D85/12*[1]!interp(B85,Data!$B$5:$B$464,Data!$C$5:$C$464))+E85-R85)))</f>
        <v/>
      </c>
      <c r="O85" s="33" t="str">
        <f>IF(G85="","",interp(G85,Data!$F$5:$F$286,Data!$H$5:$H$286))</f>
        <v/>
      </c>
      <c r="P85" s="13" t="str">
        <f>IF(O85="","",IF(O85-O84-interp(G85,Data!$F$5:$F$286,Data!$G$5:$G$286)*H85/12-I85+J85&lt;0,0,O85-O84-interp(G85,Data!$F$5:$F$286,Data!$G$5:$G$286)*H85/12-I85+J85))</f>
        <v/>
      </c>
      <c r="Q85" s="12" t="str">
        <f t="shared" ca="1" si="8"/>
        <v/>
      </c>
      <c r="R85" s="31"/>
      <c r="S85" s="31"/>
      <c r="T85" s="31"/>
      <c r="U85" s="31"/>
      <c r="V85" s="17" t="str">
        <f t="shared" si="12"/>
        <v/>
      </c>
      <c r="W85" s="17" t="str">
        <f t="shared" ca="1" si="10"/>
        <v/>
      </c>
      <c r="X85" s="17" t="str">
        <f t="shared" ca="1" si="11"/>
        <v/>
      </c>
      <c r="Y85" s="17" t="str">
        <f t="shared" ca="1" si="9"/>
        <v/>
      </c>
    </row>
    <row r="86" spans="1:25" x14ac:dyDescent="0.25">
      <c r="A86" s="3">
        <v>41371</v>
      </c>
      <c r="B86" s="6"/>
      <c r="C86" s="6"/>
      <c r="D86" s="7"/>
      <c r="E86" s="7"/>
      <c r="F86" s="7"/>
      <c r="G86" s="7"/>
      <c r="H86" s="7"/>
      <c r="I86" s="7"/>
      <c r="J86" s="7"/>
      <c r="K86" s="7" t="str">
        <f t="shared" si="7"/>
        <v/>
      </c>
      <c r="L86" s="10" t="str">
        <f>IF(B86="","",interp(B86,Data!$B$5:$B$464,Data!$D$5:$D$464))</f>
        <v/>
      </c>
      <c r="M86" s="10" t="str">
        <f>IF(ISERROR(L86/Data!$D$464),"",IF(L86/Data!$D$464&lt;=0.4,"Yes - No Passthroughs","No - Relase Inflows"))</f>
        <v/>
      </c>
      <c r="N86" s="13" t="str">
        <f ca="1">IF(ISERROR(IF((L86-L85-(D86/12*[1]!interp(B86,Data!$B$5:$B$464,Data!$C$5:$C$464))+E86-R86)&lt;0,0,(L86-L85-(D86/12*[1]!interp(B86,Data!$B$5:$B$464,Data!$C$5:$C$464))+E86-R86))),"",IF((L86-L85-(D86/12*[1]!interp(B86,Data!$B$5:$B$464,Data!$C$5:$C$464))+E86-R86)&lt;0,0,(L86-L85-(D86/12*[1]!interp(B86,Data!$B$5:$B$464,Data!$C$5:$C$464))+E86-R86)))</f>
        <v/>
      </c>
      <c r="O86" s="33" t="str">
        <f>IF(G86="","",interp(G86,Data!$F$5:$F$286,Data!$H$5:$H$286))</f>
        <v/>
      </c>
      <c r="P86" s="13" t="str">
        <f>IF(O86="","",IF(O86-O85-interp(G86,Data!$F$5:$F$286,Data!$G$5:$G$286)*H86/12-I86+J86&lt;0,0,O86-O85-interp(G86,Data!$F$5:$F$286,Data!$G$5:$G$286)*H86/12-I86+J86))</f>
        <v/>
      </c>
      <c r="Q86" s="12" t="str">
        <f t="shared" ca="1" si="8"/>
        <v/>
      </c>
      <c r="R86" s="31"/>
      <c r="S86" s="31"/>
      <c r="T86" s="31"/>
      <c r="U86" s="31"/>
      <c r="V86" s="17" t="str">
        <f t="shared" si="12"/>
        <v/>
      </c>
      <c r="W86" s="17" t="str">
        <f t="shared" ca="1" si="10"/>
        <v/>
      </c>
      <c r="X86" s="17" t="str">
        <f t="shared" ca="1" si="11"/>
        <v/>
      </c>
      <c r="Y86" s="17" t="str">
        <f t="shared" ca="1" si="9"/>
        <v/>
      </c>
    </row>
    <row r="87" spans="1:25" x14ac:dyDescent="0.25">
      <c r="A87" s="3">
        <v>41372</v>
      </c>
      <c r="B87" s="6"/>
      <c r="C87" s="6"/>
      <c r="D87" s="7"/>
      <c r="E87" s="7"/>
      <c r="F87" s="7"/>
      <c r="G87" s="7"/>
      <c r="H87" s="7"/>
      <c r="I87" s="7"/>
      <c r="J87" s="7"/>
      <c r="K87" s="7" t="str">
        <f t="shared" si="7"/>
        <v/>
      </c>
      <c r="L87" s="10" t="str">
        <f>IF(B87="","",interp(B87,Data!$B$5:$B$464,Data!$D$5:$D$464))</f>
        <v/>
      </c>
      <c r="M87" s="10" t="str">
        <f>IF(ISERROR(L87/Data!$D$464),"",IF(L87/Data!$D$464&lt;=0.4,"Yes - No Passthroughs","No - Relase Inflows"))</f>
        <v/>
      </c>
      <c r="N87" s="13" t="str">
        <f ca="1">IF(ISERROR(IF((L87-L86-(D87/12*[1]!interp(B87,Data!$B$5:$B$464,Data!$C$5:$C$464))+E87-R87)&lt;0,0,(L87-L86-(D87/12*[1]!interp(B87,Data!$B$5:$B$464,Data!$C$5:$C$464))+E87-R87))),"",IF((L87-L86-(D87/12*[1]!interp(B87,Data!$B$5:$B$464,Data!$C$5:$C$464))+E87-R87)&lt;0,0,(L87-L86-(D87/12*[1]!interp(B87,Data!$B$5:$B$464,Data!$C$5:$C$464))+E87-R87)))</f>
        <v/>
      </c>
      <c r="O87" s="33" t="str">
        <f>IF(G87="","",interp(G87,Data!$F$5:$F$286,Data!$H$5:$H$286))</f>
        <v/>
      </c>
      <c r="P87" s="13" t="str">
        <f>IF(O87="","",IF(O87-O86-interp(G87,Data!$F$5:$F$286,Data!$G$5:$G$286)*H87/12-I87+J87&lt;0,0,O87-O86-interp(G87,Data!$F$5:$F$286,Data!$G$5:$G$286)*H87/12-I87+J87))</f>
        <v/>
      </c>
      <c r="Q87" s="12" t="str">
        <f t="shared" ca="1" si="8"/>
        <v/>
      </c>
      <c r="R87" s="31"/>
      <c r="S87" s="31"/>
      <c r="T87" s="31"/>
      <c r="U87" s="31"/>
      <c r="V87" s="17" t="str">
        <f t="shared" si="12"/>
        <v/>
      </c>
      <c r="W87" s="17" t="str">
        <f t="shared" ca="1" si="10"/>
        <v/>
      </c>
      <c r="X87" s="17" t="str">
        <f t="shared" ca="1" si="11"/>
        <v/>
      </c>
      <c r="Y87" s="17" t="str">
        <f t="shared" ca="1" si="9"/>
        <v/>
      </c>
    </row>
    <row r="88" spans="1:25" x14ac:dyDescent="0.25">
      <c r="A88" s="3">
        <v>41373</v>
      </c>
      <c r="B88" s="6"/>
      <c r="C88" s="6"/>
      <c r="D88" s="7"/>
      <c r="E88" s="7"/>
      <c r="F88" s="7"/>
      <c r="G88" s="7"/>
      <c r="H88" s="7"/>
      <c r="I88" s="7"/>
      <c r="J88" s="7"/>
      <c r="K88" s="7" t="str">
        <f t="shared" si="7"/>
        <v/>
      </c>
      <c r="L88" s="10" t="str">
        <f>IF(B88="","",interp(B88,Data!$B$5:$B$464,Data!$D$5:$D$464))</f>
        <v/>
      </c>
      <c r="M88" s="10" t="str">
        <f>IF(ISERROR(L88/Data!$D$464),"",IF(L88/Data!$D$464&lt;=0.4,"Yes - No Passthroughs","No - Relase Inflows"))</f>
        <v/>
      </c>
      <c r="N88" s="13" t="str">
        <f ca="1">IF(ISERROR(IF((L88-L87-(D88/12*[1]!interp(B88,Data!$B$5:$B$464,Data!$C$5:$C$464))+E88-R88)&lt;0,0,(L88-L87-(D88/12*[1]!interp(B88,Data!$B$5:$B$464,Data!$C$5:$C$464))+E88-R88))),"",IF((L88-L87-(D88/12*[1]!interp(B88,Data!$B$5:$B$464,Data!$C$5:$C$464))+E88-R88)&lt;0,0,(L88-L87-(D88/12*[1]!interp(B88,Data!$B$5:$B$464,Data!$C$5:$C$464))+E88-R88)))</f>
        <v/>
      </c>
      <c r="O88" s="33" t="str">
        <f>IF(G88="","",interp(G88,Data!$F$5:$F$286,Data!$H$5:$H$286))</f>
        <v/>
      </c>
      <c r="P88" s="13" t="str">
        <f>IF(O88="","",IF(O88-O87-interp(G88,Data!$F$5:$F$286,Data!$G$5:$G$286)*H88/12-I88+J88&lt;0,0,O88-O87-interp(G88,Data!$F$5:$F$286,Data!$G$5:$G$286)*H88/12-I88+J88))</f>
        <v/>
      </c>
      <c r="Q88" s="12" t="str">
        <f t="shared" ca="1" si="8"/>
        <v/>
      </c>
      <c r="R88" s="31"/>
      <c r="S88" s="31"/>
      <c r="T88" s="31"/>
      <c r="U88" s="31"/>
      <c r="V88" s="17" t="str">
        <f t="shared" si="12"/>
        <v/>
      </c>
      <c r="W88" s="17" t="str">
        <f t="shared" ca="1" si="10"/>
        <v/>
      </c>
      <c r="X88" s="17" t="str">
        <f t="shared" ca="1" si="11"/>
        <v/>
      </c>
      <c r="Y88" s="17" t="str">
        <f t="shared" ca="1" si="9"/>
        <v/>
      </c>
    </row>
    <row r="89" spans="1:25" x14ac:dyDescent="0.25">
      <c r="A89" s="3">
        <v>41374</v>
      </c>
      <c r="B89" s="6"/>
      <c r="C89" s="6"/>
      <c r="D89" s="7"/>
      <c r="E89" s="7"/>
      <c r="F89" s="7"/>
      <c r="G89" s="7"/>
      <c r="H89" s="7"/>
      <c r="I89" s="7"/>
      <c r="J89" s="7"/>
      <c r="K89" s="7" t="str">
        <f t="shared" si="7"/>
        <v/>
      </c>
      <c r="L89" s="10" t="str">
        <f>IF(B89="","",interp(B89,Data!$B$5:$B$464,Data!$D$5:$D$464))</f>
        <v/>
      </c>
      <c r="M89" s="10" t="str">
        <f>IF(ISERROR(L89/Data!$D$464),"",IF(L89/Data!$D$464&lt;=0.4,"Yes - No Passthroughs","No - Relase Inflows"))</f>
        <v/>
      </c>
      <c r="N89" s="13" t="str">
        <f ca="1">IF(ISERROR(IF((L89-L88-(D89/12*[1]!interp(B89,Data!$B$5:$B$464,Data!$C$5:$C$464))+E89-R89)&lt;0,0,(L89-L88-(D89/12*[1]!interp(B89,Data!$B$5:$B$464,Data!$C$5:$C$464))+E89-R89))),"",IF((L89-L88-(D89/12*[1]!interp(B89,Data!$B$5:$B$464,Data!$C$5:$C$464))+E89-R89)&lt;0,0,(L89-L88-(D89/12*[1]!interp(B89,Data!$B$5:$B$464,Data!$C$5:$C$464))+E89-R89)))</f>
        <v/>
      </c>
      <c r="O89" s="33" t="str">
        <f>IF(G89="","",interp(G89,Data!$F$5:$F$286,Data!$H$5:$H$286))</f>
        <v/>
      </c>
      <c r="P89" s="13" t="str">
        <f>IF(O89="","",IF(O89-O88-interp(G89,Data!$F$5:$F$286,Data!$G$5:$G$286)*H89/12-I89+J89&lt;0,0,O89-O88-interp(G89,Data!$F$5:$F$286,Data!$G$5:$G$286)*H89/12-I89+J89))</f>
        <v/>
      </c>
      <c r="Q89" s="12" t="str">
        <f t="shared" ca="1" si="8"/>
        <v/>
      </c>
      <c r="R89" s="31"/>
      <c r="S89" s="31"/>
      <c r="T89" s="31"/>
      <c r="U89" s="31"/>
      <c r="V89" s="17" t="str">
        <f t="shared" si="12"/>
        <v/>
      </c>
      <c r="W89" s="17" t="str">
        <f t="shared" ca="1" si="10"/>
        <v/>
      </c>
      <c r="X89" s="17" t="str">
        <f t="shared" ca="1" si="11"/>
        <v/>
      </c>
      <c r="Y89" s="17" t="str">
        <f t="shared" ca="1" si="9"/>
        <v/>
      </c>
    </row>
    <row r="90" spans="1:25" x14ac:dyDescent="0.25">
      <c r="A90" s="3">
        <v>41375</v>
      </c>
      <c r="B90" s="6"/>
      <c r="C90" s="6"/>
      <c r="D90" s="7"/>
      <c r="E90" s="7"/>
      <c r="F90" s="7"/>
      <c r="G90" s="7"/>
      <c r="H90" s="7"/>
      <c r="I90" s="7"/>
      <c r="J90" s="7"/>
      <c r="K90" s="7" t="str">
        <f t="shared" si="7"/>
        <v/>
      </c>
      <c r="L90" s="10" t="str">
        <f>IF(B90="","",interp(B90,Data!$B$5:$B$464,Data!$D$5:$D$464))</f>
        <v/>
      </c>
      <c r="M90" s="10" t="str">
        <f>IF(ISERROR(L90/Data!$D$464),"",IF(L90/Data!$D$464&lt;=0.4,"Yes - No Passthroughs","No - Relase Inflows"))</f>
        <v/>
      </c>
      <c r="N90" s="13" t="str">
        <f ca="1">IF(ISERROR(IF((L90-L89-(D90/12*[1]!interp(B90,Data!$B$5:$B$464,Data!$C$5:$C$464))+E90-R90)&lt;0,0,(L90-L89-(D90/12*[1]!interp(B90,Data!$B$5:$B$464,Data!$C$5:$C$464))+E90-R90))),"",IF((L90-L89-(D90/12*[1]!interp(B90,Data!$B$5:$B$464,Data!$C$5:$C$464))+E90-R90)&lt;0,0,(L90-L89-(D90/12*[1]!interp(B90,Data!$B$5:$B$464,Data!$C$5:$C$464))+E90-R90)))</f>
        <v/>
      </c>
      <c r="O90" s="33" t="str">
        <f>IF(G90="","",interp(G90,Data!$F$5:$F$286,Data!$H$5:$H$286))</f>
        <v/>
      </c>
      <c r="P90" s="13" t="str">
        <f>IF(O90="","",IF(O90-O89-interp(G90,Data!$F$5:$F$286,Data!$G$5:$G$286)*H90/12-I90+J90&lt;0,0,O90-O89-interp(G90,Data!$F$5:$F$286,Data!$G$5:$G$286)*H90/12-I90+J90))</f>
        <v/>
      </c>
      <c r="Q90" s="12" t="str">
        <f t="shared" ca="1" si="8"/>
        <v/>
      </c>
      <c r="R90" s="31"/>
      <c r="S90" s="31"/>
      <c r="T90" s="31"/>
      <c r="U90" s="31"/>
      <c r="V90" s="17" t="str">
        <f t="shared" si="12"/>
        <v/>
      </c>
      <c r="W90" s="17" t="str">
        <f t="shared" ca="1" si="10"/>
        <v/>
      </c>
      <c r="X90" s="17" t="str">
        <f t="shared" ca="1" si="11"/>
        <v/>
      </c>
      <c r="Y90" s="17" t="str">
        <f t="shared" ca="1" si="9"/>
        <v/>
      </c>
    </row>
    <row r="91" spans="1:25" x14ac:dyDescent="0.25">
      <c r="A91" s="3">
        <v>41376</v>
      </c>
      <c r="B91" s="6"/>
      <c r="C91" s="6"/>
      <c r="D91" s="7"/>
      <c r="E91" s="7"/>
      <c r="F91" s="7"/>
      <c r="G91" s="7"/>
      <c r="H91" s="7"/>
      <c r="I91" s="7"/>
      <c r="J91" s="7"/>
      <c r="K91" s="7" t="str">
        <f t="shared" si="7"/>
        <v/>
      </c>
      <c r="L91" s="10" t="str">
        <f>IF(B91="","",interp(B91,Data!$B$5:$B$464,Data!$D$5:$D$464))</f>
        <v/>
      </c>
      <c r="M91" s="10" t="str">
        <f>IF(ISERROR(L91/Data!$D$464),"",IF(L91/Data!$D$464&lt;=0.4,"Yes - No Passthroughs","No - Relase Inflows"))</f>
        <v/>
      </c>
      <c r="N91" s="13" t="str">
        <f ca="1">IF(ISERROR(IF((L91-L90-(D91/12*[1]!interp(B91,Data!$B$5:$B$464,Data!$C$5:$C$464))+E91-R91)&lt;0,0,(L91-L90-(D91/12*[1]!interp(B91,Data!$B$5:$B$464,Data!$C$5:$C$464))+E91-R91))),"",IF((L91-L90-(D91/12*[1]!interp(B91,Data!$B$5:$B$464,Data!$C$5:$C$464))+E91-R91)&lt;0,0,(L91-L90-(D91/12*[1]!interp(B91,Data!$B$5:$B$464,Data!$C$5:$C$464))+E91-R91)))</f>
        <v/>
      </c>
      <c r="O91" s="33" t="str">
        <f>IF(G91="","",interp(G91,Data!$F$5:$F$286,Data!$H$5:$H$286))</f>
        <v/>
      </c>
      <c r="P91" s="13" t="str">
        <f>IF(O91="","",IF(O91-O90-interp(G91,Data!$F$5:$F$286,Data!$G$5:$G$286)*H91/12-I91+J91&lt;0,0,O91-O90-interp(G91,Data!$F$5:$F$286,Data!$G$5:$G$286)*H91/12-I91+J91))</f>
        <v/>
      </c>
      <c r="Q91" s="12" t="str">
        <f t="shared" ca="1" si="8"/>
        <v/>
      </c>
      <c r="R91" s="31"/>
      <c r="S91" s="31"/>
      <c r="T91" s="31"/>
      <c r="U91" s="31"/>
      <c r="V91" s="17" t="str">
        <f t="shared" si="12"/>
        <v/>
      </c>
      <c r="W91" s="17" t="str">
        <f t="shared" ca="1" si="10"/>
        <v/>
      </c>
      <c r="X91" s="17" t="str">
        <f t="shared" ca="1" si="11"/>
        <v/>
      </c>
      <c r="Y91" s="17" t="str">
        <f t="shared" ca="1" si="9"/>
        <v/>
      </c>
    </row>
    <row r="92" spans="1:25" x14ac:dyDescent="0.25">
      <c r="A92" s="3">
        <v>41377</v>
      </c>
      <c r="B92" s="6"/>
      <c r="C92" s="6"/>
      <c r="D92" s="7"/>
      <c r="E92" s="7"/>
      <c r="F92" s="7"/>
      <c r="G92" s="7"/>
      <c r="H92" s="7"/>
      <c r="I92" s="7"/>
      <c r="J92" s="7"/>
      <c r="K92" s="7" t="str">
        <f t="shared" si="7"/>
        <v/>
      </c>
      <c r="L92" s="10" t="str">
        <f>IF(B92="","",interp(B92,Data!$B$5:$B$464,Data!$D$5:$D$464))</f>
        <v/>
      </c>
      <c r="M92" s="10" t="str">
        <f>IF(ISERROR(L92/Data!$D$464),"",IF(L92/Data!$D$464&lt;=0.4,"Yes - No Passthroughs","No - Relase Inflows"))</f>
        <v/>
      </c>
      <c r="N92" s="13" t="str">
        <f ca="1">IF(ISERROR(IF((L92-L91-(D92/12*[1]!interp(B92,Data!$B$5:$B$464,Data!$C$5:$C$464))+E92-R92)&lt;0,0,(L92-L91-(D92/12*[1]!interp(B92,Data!$B$5:$B$464,Data!$C$5:$C$464))+E92-R92))),"",IF((L92-L91-(D92/12*[1]!interp(B92,Data!$B$5:$B$464,Data!$C$5:$C$464))+E92-R92)&lt;0,0,(L92-L91-(D92/12*[1]!interp(B92,Data!$B$5:$B$464,Data!$C$5:$C$464))+E92-R92)))</f>
        <v/>
      </c>
      <c r="O92" s="33" t="str">
        <f>IF(G92="","",interp(G92,Data!$F$5:$F$286,Data!$H$5:$H$286))</f>
        <v/>
      </c>
      <c r="P92" s="13" t="str">
        <f>IF(O92="","",IF(O92-O91-interp(G92,Data!$F$5:$F$286,Data!$G$5:$G$286)*H92/12-I92+J92&lt;0,0,O92-O91-interp(G92,Data!$F$5:$F$286,Data!$G$5:$G$286)*H92/12-I92+J92))</f>
        <v/>
      </c>
      <c r="Q92" s="12" t="str">
        <f t="shared" ca="1" si="8"/>
        <v/>
      </c>
      <c r="R92" s="31"/>
      <c r="S92" s="31"/>
      <c r="T92" s="31"/>
      <c r="U92" s="31"/>
      <c r="V92" s="17" t="str">
        <f t="shared" si="12"/>
        <v/>
      </c>
      <c r="W92" s="17" t="str">
        <f t="shared" ca="1" si="10"/>
        <v/>
      </c>
      <c r="X92" s="17" t="str">
        <f t="shared" ca="1" si="11"/>
        <v/>
      </c>
      <c r="Y92" s="17" t="str">
        <f t="shared" ca="1" si="9"/>
        <v/>
      </c>
    </row>
    <row r="93" spans="1:25" x14ac:dyDescent="0.25">
      <c r="A93" s="3">
        <v>41378</v>
      </c>
      <c r="B93" s="6"/>
      <c r="C93" s="6"/>
      <c r="D93" s="7"/>
      <c r="E93" s="7"/>
      <c r="F93" s="7"/>
      <c r="G93" s="7"/>
      <c r="H93" s="7"/>
      <c r="I93" s="7"/>
      <c r="J93" s="7"/>
      <c r="K93" s="7" t="str">
        <f t="shared" si="7"/>
        <v/>
      </c>
      <c r="L93" s="10" t="str">
        <f>IF(B93="","",interp(B93,Data!$B$5:$B$464,Data!$D$5:$D$464))</f>
        <v/>
      </c>
      <c r="M93" s="10" t="str">
        <f>IF(ISERROR(L93/Data!$D$464),"",IF(L93/Data!$D$464&lt;=0.4,"Yes - No Passthroughs","No - Relase Inflows"))</f>
        <v/>
      </c>
      <c r="N93" s="13" t="str">
        <f ca="1">IF(ISERROR(IF((L93-L92-(D93/12*[1]!interp(B93,Data!$B$5:$B$464,Data!$C$5:$C$464))+E93-R93)&lt;0,0,(L93-L92-(D93/12*[1]!interp(B93,Data!$B$5:$B$464,Data!$C$5:$C$464))+E93-R93))),"",IF((L93-L92-(D93/12*[1]!interp(B93,Data!$B$5:$B$464,Data!$C$5:$C$464))+E93-R93)&lt;0,0,(L93-L92-(D93/12*[1]!interp(B93,Data!$B$5:$B$464,Data!$C$5:$C$464))+E93-R93)))</f>
        <v/>
      </c>
      <c r="O93" s="33" t="str">
        <f>IF(G93="","",interp(G93,Data!$F$5:$F$286,Data!$H$5:$H$286))</f>
        <v/>
      </c>
      <c r="P93" s="13" t="str">
        <f>IF(O93="","",IF(O93-O92-interp(G93,Data!$F$5:$F$286,Data!$G$5:$G$286)*H93/12-I93+J93&lt;0,0,O93-O92-interp(G93,Data!$F$5:$F$286,Data!$G$5:$G$286)*H93/12-I93+J93))</f>
        <v/>
      </c>
      <c r="Q93" s="12" t="str">
        <f t="shared" ca="1" si="8"/>
        <v/>
      </c>
      <c r="R93" s="31"/>
      <c r="S93" s="31"/>
      <c r="T93" s="31"/>
      <c r="U93" s="31"/>
      <c r="V93" s="17" t="str">
        <f t="shared" si="12"/>
        <v/>
      </c>
      <c r="W93" s="17" t="str">
        <f t="shared" ca="1" si="10"/>
        <v/>
      </c>
      <c r="X93" s="17" t="str">
        <f t="shared" ca="1" si="11"/>
        <v/>
      </c>
      <c r="Y93" s="17" t="str">
        <f t="shared" ca="1" si="9"/>
        <v/>
      </c>
    </row>
    <row r="94" spans="1:25" x14ac:dyDescent="0.25">
      <c r="A94" s="3">
        <v>41379</v>
      </c>
      <c r="B94" s="6"/>
      <c r="C94" s="6"/>
      <c r="D94" s="7"/>
      <c r="E94" s="7"/>
      <c r="F94" s="7"/>
      <c r="G94" s="7"/>
      <c r="H94" s="7"/>
      <c r="I94" s="7"/>
      <c r="J94" s="7"/>
      <c r="K94" s="7" t="str">
        <f t="shared" si="7"/>
        <v/>
      </c>
      <c r="L94" s="10" t="str">
        <f>IF(B94="","",interp(B94,Data!$B$5:$B$464,Data!$D$5:$D$464))</f>
        <v/>
      </c>
      <c r="M94" s="10" t="str">
        <f>IF(ISERROR(L94/Data!$D$464),"",IF(L94/Data!$D$464&lt;=0.4,"Yes - No Passthroughs","No - Relase Inflows"))</f>
        <v/>
      </c>
      <c r="N94" s="13" t="str">
        <f ca="1">IF(ISERROR(IF((L94-L93-(D94/12*[1]!interp(B94,Data!$B$5:$B$464,Data!$C$5:$C$464))+E94-R94)&lt;0,0,(L94-L93-(D94/12*[1]!interp(B94,Data!$B$5:$B$464,Data!$C$5:$C$464))+E94-R94))),"",IF((L94-L93-(D94/12*[1]!interp(B94,Data!$B$5:$B$464,Data!$C$5:$C$464))+E94-R94)&lt;0,0,(L94-L93-(D94/12*[1]!interp(B94,Data!$B$5:$B$464,Data!$C$5:$C$464))+E94-R94)))</f>
        <v/>
      </c>
      <c r="O94" s="33" t="str">
        <f>IF(G94="","",interp(G94,Data!$F$5:$F$286,Data!$H$5:$H$286))</f>
        <v/>
      </c>
      <c r="P94" s="13" t="str">
        <f>IF(O94="","",IF(O94-O93-interp(G94,Data!$F$5:$F$286,Data!$G$5:$G$286)*H94/12-I94+J94&lt;0,0,O94-O93-interp(G94,Data!$F$5:$F$286,Data!$G$5:$G$286)*H94/12-I94+J94))</f>
        <v/>
      </c>
      <c r="Q94" s="12" t="str">
        <f t="shared" ca="1" si="8"/>
        <v/>
      </c>
      <c r="R94" s="31"/>
      <c r="S94" s="31"/>
      <c r="T94" s="31"/>
      <c r="U94" s="31"/>
      <c r="V94" s="17" t="str">
        <f t="shared" si="12"/>
        <v/>
      </c>
      <c r="W94" s="17" t="str">
        <f t="shared" ca="1" si="10"/>
        <v/>
      </c>
      <c r="X94" s="17" t="str">
        <f t="shared" ca="1" si="11"/>
        <v/>
      </c>
      <c r="Y94" s="17" t="str">
        <f t="shared" ca="1" si="9"/>
        <v/>
      </c>
    </row>
    <row r="95" spans="1:25" x14ac:dyDescent="0.25">
      <c r="A95" s="3">
        <v>41380</v>
      </c>
      <c r="B95" s="6"/>
      <c r="C95" s="6"/>
      <c r="D95" s="7"/>
      <c r="E95" s="7"/>
      <c r="F95" s="7"/>
      <c r="G95" s="7"/>
      <c r="H95" s="7"/>
      <c r="I95" s="7"/>
      <c r="J95" s="7"/>
      <c r="K95" s="7" t="str">
        <f t="shared" si="7"/>
        <v/>
      </c>
      <c r="L95" s="10" t="str">
        <f>IF(B95="","",interp(B95,Data!$B$5:$B$464,Data!$D$5:$D$464))</f>
        <v/>
      </c>
      <c r="M95" s="10" t="str">
        <f>IF(ISERROR(L95/Data!$D$464),"",IF(L95/Data!$D$464&lt;=0.4,"Yes - No Passthroughs","No - Relase Inflows"))</f>
        <v/>
      </c>
      <c r="N95" s="13" t="str">
        <f ca="1">IF(ISERROR(IF((L95-L94-(D95/12*[1]!interp(B95,Data!$B$5:$B$464,Data!$C$5:$C$464))+E95-R95)&lt;0,0,(L95-L94-(D95/12*[1]!interp(B95,Data!$B$5:$B$464,Data!$C$5:$C$464))+E95-R95))),"",IF((L95-L94-(D95/12*[1]!interp(B95,Data!$B$5:$B$464,Data!$C$5:$C$464))+E95-R95)&lt;0,0,(L95-L94-(D95/12*[1]!interp(B95,Data!$B$5:$B$464,Data!$C$5:$C$464))+E95-R95)))</f>
        <v/>
      </c>
      <c r="O95" s="33" t="str">
        <f>IF(G95="","",interp(G95,Data!$F$5:$F$286,Data!$H$5:$H$286))</f>
        <v/>
      </c>
      <c r="P95" s="13" t="str">
        <f>IF(O95="","",IF(O95-O94-interp(G95,Data!$F$5:$F$286,Data!$G$5:$G$286)*H95/12-I95+J95&lt;0,0,O95-O94-interp(G95,Data!$F$5:$F$286,Data!$G$5:$G$286)*H95/12-I95+J95))</f>
        <v/>
      </c>
      <c r="Q95" s="12" t="str">
        <f t="shared" ca="1" si="8"/>
        <v/>
      </c>
      <c r="R95" s="31"/>
      <c r="S95" s="31"/>
      <c r="T95" s="31"/>
      <c r="U95" s="31"/>
      <c r="V95" s="17" t="str">
        <f t="shared" si="12"/>
        <v/>
      </c>
      <c r="W95" s="17" t="str">
        <f t="shared" ca="1" si="10"/>
        <v/>
      </c>
      <c r="X95" s="17" t="str">
        <f t="shared" ca="1" si="11"/>
        <v/>
      </c>
      <c r="Y95" s="17" t="str">
        <f t="shared" ca="1" si="9"/>
        <v/>
      </c>
    </row>
    <row r="96" spans="1:25" x14ac:dyDescent="0.25">
      <c r="A96" s="3">
        <v>41381</v>
      </c>
      <c r="B96" s="6"/>
      <c r="C96" s="6"/>
      <c r="D96" s="7"/>
      <c r="E96" s="7"/>
      <c r="F96" s="7"/>
      <c r="G96" s="7"/>
      <c r="H96" s="7"/>
      <c r="I96" s="7"/>
      <c r="J96" s="7"/>
      <c r="K96" s="7" t="str">
        <f t="shared" si="7"/>
        <v/>
      </c>
      <c r="L96" s="10" t="str">
        <f>IF(B96="","",interp(B96,Data!$B$5:$B$464,Data!$D$5:$D$464))</f>
        <v/>
      </c>
      <c r="M96" s="10" t="str">
        <f>IF(ISERROR(L96/Data!$D$464),"",IF(L96/Data!$D$464&lt;=0.4,"Yes - No Passthroughs","No - Relase Inflows"))</f>
        <v/>
      </c>
      <c r="N96" s="13" t="str">
        <f ca="1">IF(ISERROR(IF((L96-L95-(D96/12*[1]!interp(B96,Data!$B$5:$B$464,Data!$C$5:$C$464))+E96-R96)&lt;0,0,(L96-L95-(D96/12*[1]!interp(B96,Data!$B$5:$B$464,Data!$C$5:$C$464))+E96-R96))),"",IF((L96-L95-(D96/12*[1]!interp(B96,Data!$B$5:$B$464,Data!$C$5:$C$464))+E96-R96)&lt;0,0,(L96-L95-(D96/12*[1]!interp(B96,Data!$B$5:$B$464,Data!$C$5:$C$464))+E96-R96)))</f>
        <v/>
      </c>
      <c r="O96" s="33" t="str">
        <f>IF(G96="","",interp(G96,Data!$F$5:$F$286,Data!$H$5:$H$286))</f>
        <v/>
      </c>
      <c r="P96" s="13" t="str">
        <f>IF(O96="","",IF(O96-O95-interp(G96,Data!$F$5:$F$286,Data!$G$5:$G$286)*H96/12-I96+J96&lt;0,0,O96-O95-interp(G96,Data!$F$5:$F$286,Data!$G$5:$G$286)*H96/12-I96+J96))</f>
        <v/>
      </c>
      <c r="Q96" s="12" t="str">
        <f t="shared" ca="1" si="8"/>
        <v/>
      </c>
      <c r="R96" s="31"/>
      <c r="S96" s="31"/>
      <c r="T96" s="31"/>
      <c r="U96" s="31"/>
      <c r="V96" s="17" t="str">
        <f t="shared" si="12"/>
        <v/>
      </c>
      <c r="W96" s="17" t="str">
        <f t="shared" ca="1" si="10"/>
        <v/>
      </c>
      <c r="X96" s="17" t="str">
        <f t="shared" ca="1" si="11"/>
        <v/>
      </c>
      <c r="Y96" s="17" t="str">
        <f t="shared" ca="1" si="9"/>
        <v/>
      </c>
    </row>
    <row r="97" spans="1:25" x14ac:dyDescent="0.25">
      <c r="A97" s="3">
        <v>41382</v>
      </c>
      <c r="B97" s="6"/>
      <c r="C97" s="6"/>
      <c r="D97" s="7"/>
      <c r="E97" s="7"/>
      <c r="F97" s="7"/>
      <c r="G97" s="7"/>
      <c r="H97" s="7"/>
      <c r="I97" s="7"/>
      <c r="J97" s="7"/>
      <c r="K97" s="7" t="str">
        <f t="shared" si="7"/>
        <v/>
      </c>
      <c r="L97" s="10" t="str">
        <f>IF(B97="","",interp(B97,Data!$B$5:$B$464,Data!$D$5:$D$464))</f>
        <v/>
      </c>
      <c r="M97" s="10" t="str">
        <f>IF(ISERROR(L97/Data!$D$464),"",IF(L97/Data!$D$464&lt;=0.4,"Yes - No Passthroughs","No - Relase Inflows"))</f>
        <v/>
      </c>
      <c r="N97" s="13" t="str">
        <f ca="1">IF(ISERROR(IF((L97-L96-(D97/12*[1]!interp(B97,Data!$B$5:$B$464,Data!$C$5:$C$464))+E97-R97)&lt;0,0,(L97-L96-(D97/12*[1]!interp(B97,Data!$B$5:$B$464,Data!$C$5:$C$464))+E97-R97))),"",IF((L97-L96-(D97/12*[1]!interp(B97,Data!$B$5:$B$464,Data!$C$5:$C$464))+E97-R97)&lt;0,0,(L97-L96-(D97/12*[1]!interp(B97,Data!$B$5:$B$464,Data!$C$5:$C$464))+E97-R97)))</f>
        <v/>
      </c>
      <c r="O97" s="33" t="str">
        <f>IF(G97="","",interp(G97,Data!$F$5:$F$286,Data!$H$5:$H$286))</f>
        <v/>
      </c>
      <c r="P97" s="13" t="str">
        <f>IF(O97="","",IF(O97-O96-interp(G97,Data!$F$5:$F$286,Data!$G$5:$G$286)*H97/12-I97+J97&lt;0,0,O97-O96-interp(G97,Data!$F$5:$F$286,Data!$G$5:$G$286)*H97/12-I97+J97))</f>
        <v/>
      </c>
      <c r="Q97" s="12" t="str">
        <f t="shared" ca="1" si="8"/>
        <v/>
      </c>
      <c r="R97" s="31"/>
      <c r="S97" s="31"/>
      <c r="T97" s="31"/>
      <c r="U97" s="31"/>
      <c r="V97" s="17" t="str">
        <f t="shared" si="12"/>
        <v/>
      </c>
      <c r="W97" s="17" t="str">
        <f t="shared" ca="1" si="10"/>
        <v/>
      </c>
      <c r="X97" s="17" t="str">
        <f t="shared" ca="1" si="11"/>
        <v/>
      </c>
      <c r="Y97" s="17" t="str">
        <f t="shared" ca="1" si="9"/>
        <v/>
      </c>
    </row>
    <row r="98" spans="1:25" x14ac:dyDescent="0.25">
      <c r="A98" s="3">
        <v>41383</v>
      </c>
      <c r="B98" s="6"/>
      <c r="C98" s="6"/>
      <c r="D98" s="7"/>
      <c r="E98" s="7"/>
      <c r="F98" s="7"/>
      <c r="G98" s="7"/>
      <c r="H98" s="7"/>
      <c r="I98" s="7"/>
      <c r="J98" s="7"/>
      <c r="K98" s="7" t="str">
        <f t="shared" si="7"/>
        <v/>
      </c>
      <c r="L98" s="10" t="str">
        <f>IF(B98="","",interp(B98,Data!$B$5:$B$464,Data!$D$5:$D$464))</f>
        <v/>
      </c>
      <c r="M98" s="10" t="str">
        <f>IF(ISERROR(L98/Data!$D$464),"",IF(L98/Data!$D$464&lt;=0.4,"Yes - No Passthroughs","No - Relase Inflows"))</f>
        <v/>
      </c>
      <c r="N98" s="13" t="str">
        <f ca="1">IF(ISERROR(IF((L98-L97-(D98/12*[1]!interp(B98,Data!$B$5:$B$464,Data!$C$5:$C$464))+E98-R98)&lt;0,0,(L98-L97-(D98/12*[1]!interp(B98,Data!$B$5:$B$464,Data!$C$5:$C$464))+E98-R98))),"",IF((L98-L97-(D98/12*[1]!interp(B98,Data!$B$5:$B$464,Data!$C$5:$C$464))+E98-R98)&lt;0,0,(L98-L97-(D98/12*[1]!interp(B98,Data!$B$5:$B$464,Data!$C$5:$C$464))+E98-R98)))</f>
        <v/>
      </c>
      <c r="O98" s="33" t="str">
        <f>IF(G98="","",interp(G98,Data!$F$5:$F$286,Data!$H$5:$H$286))</f>
        <v/>
      </c>
      <c r="P98" s="13" t="str">
        <f>IF(O98="","",IF(O98-O97-interp(G98,Data!$F$5:$F$286,Data!$G$5:$G$286)*H98/12-I98+J98&lt;0,0,O98-O97-interp(G98,Data!$F$5:$F$286,Data!$G$5:$G$286)*H98/12-I98+J98))</f>
        <v/>
      </c>
      <c r="Q98" s="12" t="str">
        <f t="shared" ca="1" si="8"/>
        <v/>
      </c>
      <c r="R98" s="31"/>
      <c r="S98" s="31"/>
      <c r="T98" s="31"/>
      <c r="U98" s="31"/>
      <c r="V98" s="17" t="str">
        <f t="shared" si="12"/>
        <v/>
      </c>
      <c r="W98" s="17" t="str">
        <f t="shared" ca="1" si="10"/>
        <v/>
      </c>
      <c r="X98" s="17" t="str">
        <f t="shared" ca="1" si="11"/>
        <v/>
      </c>
      <c r="Y98" s="17" t="str">
        <f t="shared" ca="1" si="9"/>
        <v/>
      </c>
    </row>
    <row r="99" spans="1:25" x14ac:dyDescent="0.25">
      <c r="A99" s="3">
        <v>41384</v>
      </c>
      <c r="B99" s="6"/>
      <c r="C99" s="6"/>
      <c r="D99" s="7"/>
      <c r="E99" s="7"/>
      <c r="F99" s="7"/>
      <c r="G99" s="7"/>
      <c r="H99" s="7"/>
      <c r="I99" s="7"/>
      <c r="J99" s="7"/>
      <c r="K99" s="7" t="str">
        <f t="shared" si="7"/>
        <v/>
      </c>
      <c r="L99" s="10" t="str">
        <f>IF(B99="","",interp(B99,Data!$B$5:$B$464,Data!$D$5:$D$464))</f>
        <v/>
      </c>
      <c r="M99" s="10" t="str">
        <f>IF(ISERROR(L99/Data!$D$464),"",IF(L99/Data!$D$464&lt;=0.4,"Yes - No Passthroughs","No - Relase Inflows"))</f>
        <v/>
      </c>
      <c r="N99" s="13" t="str">
        <f ca="1">IF(ISERROR(IF((L99-L98-(D99/12*[1]!interp(B99,Data!$B$5:$B$464,Data!$C$5:$C$464))+E99-R99)&lt;0,0,(L99-L98-(D99/12*[1]!interp(B99,Data!$B$5:$B$464,Data!$C$5:$C$464))+E99-R99))),"",IF((L99-L98-(D99/12*[1]!interp(B99,Data!$B$5:$B$464,Data!$C$5:$C$464))+E99-R99)&lt;0,0,(L99-L98-(D99/12*[1]!interp(B99,Data!$B$5:$B$464,Data!$C$5:$C$464))+E99-R99)))</f>
        <v/>
      </c>
      <c r="O99" s="33" t="str">
        <f>IF(G99="","",interp(G99,Data!$F$5:$F$286,Data!$H$5:$H$286))</f>
        <v/>
      </c>
      <c r="P99" s="13" t="str">
        <f>IF(O99="","",IF(O99-O98-interp(G99,Data!$F$5:$F$286,Data!$G$5:$G$286)*H99/12-I99+J99&lt;0,0,O99-O98-interp(G99,Data!$F$5:$F$286,Data!$G$5:$G$286)*H99/12-I99+J99))</f>
        <v/>
      </c>
      <c r="Q99" s="12" t="str">
        <f t="shared" ca="1" si="8"/>
        <v/>
      </c>
      <c r="R99" s="31"/>
      <c r="S99" s="31"/>
      <c r="T99" s="31"/>
      <c r="U99" s="31"/>
      <c r="V99" s="17" t="str">
        <f t="shared" si="12"/>
        <v/>
      </c>
      <c r="W99" s="17" t="str">
        <f t="shared" ca="1" si="10"/>
        <v/>
      </c>
      <c r="X99" s="17" t="str">
        <f t="shared" ca="1" si="11"/>
        <v/>
      </c>
      <c r="Y99" s="17" t="str">
        <f t="shared" ca="1" si="9"/>
        <v/>
      </c>
    </row>
    <row r="100" spans="1:25" x14ac:dyDescent="0.25">
      <c r="A100" s="3">
        <v>41385</v>
      </c>
      <c r="B100" s="6"/>
      <c r="C100" s="6"/>
      <c r="D100" s="7"/>
      <c r="E100" s="7"/>
      <c r="F100" s="7"/>
      <c r="G100" s="7"/>
      <c r="H100" s="7"/>
      <c r="I100" s="7"/>
      <c r="J100" s="7"/>
      <c r="K100" s="7" t="str">
        <f t="shared" si="7"/>
        <v/>
      </c>
      <c r="L100" s="10" t="str">
        <f>IF(B100="","",interp(B100,Data!$B$5:$B$464,Data!$D$5:$D$464))</f>
        <v/>
      </c>
      <c r="M100" s="10" t="str">
        <f>IF(ISERROR(L100/Data!$D$464),"",IF(L100/Data!$D$464&lt;=0.4,"Yes - No Passthroughs","No - Relase Inflows"))</f>
        <v/>
      </c>
      <c r="N100" s="13" t="str">
        <f ca="1">IF(ISERROR(IF((L100-L99-(D100/12*[1]!interp(B100,Data!$B$5:$B$464,Data!$C$5:$C$464))+E100-R100)&lt;0,0,(L100-L99-(D100/12*[1]!interp(B100,Data!$B$5:$B$464,Data!$C$5:$C$464))+E100-R100))),"",IF((L100-L99-(D100/12*[1]!interp(B100,Data!$B$5:$B$464,Data!$C$5:$C$464))+E100-R100)&lt;0,0,(L100-L99-(D100/12*[1]!interp(B100,Data!$B$5:$B$464,Data!$C$5:$C$464))+E100-R100)))</f>
        <v/>
      </c>
      <c r="O100" s="33" t="str">
        <f>IF(G100="","",interp(G100,Data!$F$5:$F$286,Data!$H$5:$H$286))</f>
        <v/>
      </c>
      <c r="P100" s="13" t="str">
        <f>IF(O100="","",IF(O100-O99-interp(G100,Data!$F$5:$F$286,Data!$G$5:$G$286)*H100/12-I100+J100&lt;0,0,O100-O99-interp(G100,Data!$F$5:$F$286,Data!$G$5:$G$286)*H100/12-I100+J100))</f>
        <v/>
      </c>
      <c r="Q100" s="12" t="str">
        <f t="shared" ca="1" si="8"/>
        <v/>
      </c>
      <c r="R100" s="31"/>
      <c r="S100" s="31"/>
      <c r="T100" s="31"/>
      <c r="U100" s="31"/>
      <c r="V100" s="17" t="str">
        <f t="shared" si="12"/>
        <v/>
      </c>
      <c r="W100" s="17" t="str">
        <f t="shared" ca="1" si="10"/>
        <v/>
      </c>
      <c r="X100" s="17" t="str">
        <f t="shared" ca="1" si="11"/>
        <v/>
      </c>
      <c r="Y100" s="17" t="str">
        <f t="shared" ca="1" si="9"/>
        <v/>
      </c>
    </row>
    <row r="101" spans="1:25" x14ac:dyDescent="0.25">
      <c r="A101" s="3">
        <v>41386</v>
      </c>
      <c r="B101" s="6"/>
      <c r="C101" s="6"/>
      <c r="D101" s="7"/>
      <c r="E101" s="7"/>
      <c r="F101" s="7"/>
      <c r="G101" s="7"/>
      <c r="H101" s="7"/>
      <c r="I101" s="7"/>
      <c r="J101" s="7"/>
      <c r="K101" s="7" t="str">
        <f t="shared" si="7"/>
        <v/>
      </c>
      <c r="L101" s="10" t="str">
        <f>IF(B101="","",interp(B101,Data!$B$5:$B$464,Data!$D$5:$D$464))</f>
        <v/>
      </c>
      <c r="M101" s="10" t="str">
        <f>IF(ISERROR(L101/Data!$D$464),"",IF(L101/Data!$D$464&lt;=0.4,"Yes - No Passthroughs","No - Relase Inflows"))</f>
        <v/>
      </c>
      <c r="N101" s="13" t="str">
        <f ca="1">IF(ISERROR(IF((L101-L100-(D101/12*[1]!interp(B101,Data!$B$5:$B$464,Data!$C$5:$C$464))+E101-R101)&lt;0,0,(L101-L100-(D101/12*[1]!interp(B101,Data!$B$5:$B$464,Data!$C$5:$C$464))+E101-R101))),"",IF((L101-L100-(D101/12*[1]!interp(B101,Data!$B$5:$B$464,Data!$C$5:$C$464))+E101-R101)&lt;0,0,(L101-L100-(D101/12*[1]!interp(B101,Data!$B$5:$B$464,Data!$C$5:$C$464))+E101-R101)))</f>
        <v/>
      </c>
      <c r="O101" s="33" t="str">
        <f>IF(G101="","",interp(G101,Data!$F$5:$F$286,Data!$H$5:$H$286))</f>
        <v/>
      </c>
      <c r="P101" s="13" t="str">
        <f>IF(O101="","",IF(O101-O100-interp(G101,Data!$F$5:$F$286,Data!$G$5:$G$286)*H101/12-I101+J101&lt;0,0,O101-O100-interp(G101,Data!$F$5:$F$286,Data!$G$5:$G$286)*H101/12-I101+J101))</f>
        <v/>
      </c>
      <c r="Q101" s="12" t="str">
        <f t="shared" ca="1" si="8"/>
        <v/>
      </c>
      <c r="R101" s="31"/>
      <c r="S101" s="31"/>
      <c r="T101" s="31"/>
      <c r="U101" s="31"/>
      <c r="V101" s="17" t="str">
        <f t="shared" si="12"/>
        <v/>
      </c>
      <c r="W101" s="17" t="str">
        <f t="shared" ca="1" si="10"/>
        <v/>
      </c>
      <c r="X101" s="17" t="str">
        <f t="shared" ca="1" si="11"/>
        <v/>
      </c>
      <c r="Y101" s="17" t="str">
        <f t="shared" ca="1" si="9"/>
        <v/>
      </c>
    </row>
    <row r="102" spans="1:25" x14ac:dyDescent="0.25">
      <c r="A102" s="3">
        <v>41387</v>
      </c>
      <c r="B102" s="6"/>
      <c r="C102" s="6"/>
      <c r="D102" s="7"/>
      <c r="E102" s="7"/>
      <c r="F102" s="7"/>
      <c r="G102" s="7"/>
      <c r="H102" s="7"/>
      <c r="I102" s="7"/>
      <c r="J102" s="7"/>
      <c r="K102" s="7" t="str">
        <f t="shared" si="7"/>
        <v/>
      </c>
      <c r="L102" s="10" t="str">
        <f>IF(B102="","",interp(B102,Data!$B$5:$B$464,Data!$D$5:$D$464))</f>
        <v/>
      </c>
      <c r="M102" s="10" t="str">
        <f>IF(ISERROR(L102/Data!$D$464),"",IF(L102/Data!$D$464&lt;=0.4,"Yes - No Passthroughs","No - Relase Inflows"))</f>
        <v/>
      </c>
      <c r="N102" s="13" t="str">
        <f ca="1">IF(ISERROR(IF((L102-L101-(D102/12*[1]!interp(B102,Data!$B$5:$B$464,Data!$C$5:$C$464))+E102-R102)&lt;0,0,(L102-L101-(D102/12*[1]!interp(B102,Data!$B$5:$B$464,Data!$C$5:$C$464))+E102-R102))),"",IF((L102-L101-(D102/12*[1]!interp(B102,Data!$B$5:$B$464,Data!$C$5:$C$464))+E102-R102)&lt;0,0,(L102-L101-(D102/12*[1]!interp(B102,Data!$B$5:$B$464,Data!$C$5:$C$464))+E102-R102)))</f>
        <v/>
      </c>
      <c r="O102" s="33" t="str">
        <f>IF(G102="","",interp(G102,Data!$F$5:$F$286,Data!$H$5:$H$286))</f>
        <v/>
      </c>
      <c r="P102" s="13" t="str">
        <f>IF(O102="","",IF(O102-O101-interp(G102,Data!$F$5:$F$286,Data!$G$5:$G$286)*H102/12-I102+J102&lt;0,0,O102-O101-interp(G102,Data!$F$5:$F$286,Data!$G$5:$G$286)*H102/12-I102+J102))</f>
        <v/>
      </c>
      <c r="Q102" s="12" t="str">
        <f t="shared" ca="1" si="8"/>
        <v/>
      </c>
      <c r="R102" s="31"/>
      <c r="S102" s="31"/>
      <c r="T102" s="31"/>
      <c r="U102" s="31"/>
      <c r="V102" s="17" t="str">
        <f t="shared" si="12"/>
        <v/>
      </c>
      <c r="W102" s="17" t="str">
        <f t="shared" ca="1" si="10"/>
        <v/>
      </c>
      <c r="X102" s="17" t="str">
        <f t="shared" ca="1" si="11"/>
        <v/>
      </c>
      <c r="Y102" s="17" t="str">
        <f t="shared" ca="1" si="9"/>
        <v/>
      </c>
    </row>
    <row r="103" spans="1:25" x14ac:dyDescent="0.25">
      <c r="A103" s="3">
        <v>41388</v>
      </c>
      <c r="B103" s="6"/>
      <c r="C103" s="6"/>
      <c r="D103" s="7"/>
      <c r="E103" s="7"/>
      <c r="F103" s="7"/>
      <c r="G103" s="7"/>
      <c r="H103" s="7"/>
      <c r="I103" s="7"/>
      <c r="J103" s="7"/>
      <c r="K103" s="7" t="str">
        <f t="shared" si="7"/>
        <v/>
      </c>
      <c r="L103" s="10" t="str">
        <f>IF(B103="","",interp(B103,Data!$B$5:$B$464,Data!$D$5:$D$464))</f>
        <v/>
      </c>
      <c r="M103" s="10" t="str">
        <f>IF(ISERROR(L103/Data!$D$464),"",IF(L103/Data!$D$464&lt;=0.4,"Yes - No Passthroughs","No - Relase Inflows"))</f>
        <v/>
      </c>
      <c r="N103" s="13" t="str">
        <f ca="1">IF(ISERROR(IF((L103-L102-(D103/12*[1]!interp(B103,Data!$B$5:$B$464,Data!$C$5:$C$464))+E103-R103)&lt;0,0,(L103-L102-(D103/12*[1]!interp(B103,Data!$B$5:$B$464,Data!$C$5:$C$464))+E103-R103))),"",IF((L103-L102-(D103/12*[1]!interp(B103,Data!$B$5:$B$464,Data!$C$5:$C$464))+E103-R103)&lt;0,0,(L103-L102-(D103/12*[1]!interp(B103,Data!$B$5:$B$464,Data!$C$5:$C$464))+E103-R103)))</f>
        <v/>
      </c>
      <c r="O103" s="33" t="str">
        <f>IF(G103="","",interp(G103,Data!$F$5:$F$286,Data!$H$5:$H$286))</f>
        <v/>
      </c>
      <c r="P103" s="13" t="str">
        <f>IF(O103="","",IF(O103-O102-interp(G103,Data!$F$5:$F$286,Data!$G$5:$G$286)*H103/12-I103+J103&lt;0,0,O103-O102-interp(G103,Data!$F$5:$F$286,Data!$G$5:$G$286)*H103/12-I103+J103))</f>
        <v/>
      </c>
      <c r="Q103" s="12" t="str">
        <f t="shared" ca="1" si="8"/>
        <v/>
      </c>
      <c r="R103" s="31"/>
      <c r="S103" s="31"/>
      <c r="T103" s="31"/>
      <c r="U103" s="31"/>
      <c r="V103" s="17" t="str">
        <f t="shared" si="12"/>
        <v/>
      </c>
      <c r="W103" s="17" t="str">
        <f t="shared" ca="1" si="10"/>
        <v/>
      </c>
      <c r="X103" s="17" t="str">
        <f t="shared" ca="1" si="11"/>
        <v/>
      </c>
      <c r="Y103" s="17" t="str">
        <f t="shared" ca="1" si="9"/>
        <v/>
      </c>
    </row>
    <row r="104" spans="1:25" x14ac:dyDescent="0.25">
      <c r="A104" s="3">
        <v>41389</v>
      </c>
      <c r="B104" s="6"/>
      <c r="C104" s="6"/>
      <c r="D104" s="7"/>
      <c r="E104" s="7"/>
      <c r="F104" s="7"/>
      <c r="G104" s="7"/>
      <c r="H104" s="7"/>
      <c r="I104" s="7"/>
      <c r="J104" s="7"/>
      <c r="K104" s="7" t="str">
        <f t="shared" si="7"/>
        <v/>
      </c>
      <c r="L104" s="10" t="str">
        <f>IF(B104="","",interp(B104,Data!$B$5:$B$464,Data!$D$5:$D$464))</f>
        <v/>
      </c>
      <c r="M104" s="10" t="str">
        <f>IF(ISERROR(L104/Data!$D$464),"",IF(L104/Data!$D$464&lt;=0.4,"Yes - No Passthroughs","No - Relase Inflows"))</f>
        <v/>
      </c>
      <c r="N104" s="13" t="str">
        <f ca="1">IF(ISERROR(IF((L104-L103-(D104/12*[1]!interp(B104,Data!$B$5:$B$464,Data!$C$5:$C$464))+E104-R104)&lt;0,0,(L104-L103-(D104/12*[1]!interp(B104,Data!$B$5:$B$464,Data!$C$5:$C$464))+E104-R104))),"",IF((L104-L103-(D104/12*[1]!interp(B104,Data!$B$5:$B$464,Data!$C$5:$C$464))+E104-R104)&lt;0,0,(L104-L103-(D104/12*[1]!interp(B104,Data!$B$5:$B$464,Data!$C$5:$C$464))+E104-R104)))</f>
        <v/>
      </c>
      <c r="O104" s="33" t="str">
        <f>IF(G104="","",interp(G104,Data!$F$5:$F$286,Data!$H$5:$H$286))</f>
        <v/>
      </c>
      <c r="P104" s="13" t="str">
        <f>IF(O104="","",IF(O104-O103-interp(G104,Data!$F$5:$F$286,Data!$G$5:$G$286)*H104/12-I104+J104&lt;0,0,O104-O103-interp(G104,Data!$F$5:$F$286,Data!$G$5:$G$286)*H104/12-I104+J104))</f>
        <v/>
      </c>
      <c r="Q104" s="12" t="str">
        <f t="shared" ca="1" si="8"/>
        <v/>
      </c>
      <c r="R104" s="31"/>
      <c r="S104" s="31"/>
      <c r="T104" s="31"/>
      <c r="U104" s="31"/>
      <c r="V104" s="17" t="str">
        <f t="shared" si="12"/>
        <v/>
      </c>
      <c r="W104" s="17" t="str">
        <f t="shared" ca="1" si="10"/>
        <v/>
      </c>
      <c r="X104" s="17" t="str">
        <f t="shared" ca="1" si="11"/>
        <v/>
      </c>
      <c r="Y104" s="17" t="str">
        <f t="shared" ca="1" si="9"/>
        <v/>
      </c>
    </row>
    <row r="105" spans="1:25" x14ac:dyDescent="0.25">
      <c r="A105" s="3">
        <v>41390</v>
      </c>
      <c r="B105" s="6"/>
      <c r="C105" s="6"/>
      <c r="D105" s="7"/>
      <c r="E105" s="7"/>
      <c r="F105" s="7"/>
      <c r="G105" s="7"/>
      <c r="H105" s="7"/>
      <c r="I105" s="7"/>
      <c r="J105" s="7"/>
      <c r="K105" s="7" t="str">
        <f t="shared" si="7"/>
        <v/>
      </c>
      <c r="L105" s="10" t="str">
        <f>IF(B105="","",interp(B105,Data!$B$5:$B$464,Data!$D$5:$D$464))</f>
        <v/>
      </c>
      <c r="M105" s="10" t="str">
        <f>IF(ISERROR(L105/Data!$D$464),"",IF(L105/Data!$D$464&lt;=0.4,"Yes - No Passthroughs","No - Relase Inflows"))</f>
        <v/>
      </c>
      <c r="N105" s="13" t="str">
        <f ca="1">IF(ISERROR(IF((L105-L104-(D105/12*[1]!interp(B105,Data!$B$5:$B$464,Data!$C$5:$C$464))+E105-R105)&lt;0,0,(L105-L104-(D105/12*[1]!interp(B105,Data!$B$5:$B$464,Data!$C$5:$C$464))+E105-R105))),"",IF((L105-L104-(D105/12*[1]!interp(B105,Data!$B$5:$B$464,Data!$C$5:$C$464))+E105-R105)&lt;0,0,(L105-L104-(D105/12*[1]!interp(B105,Data!$B$5:$B$464,Data!$C$5:$C$464))+E105-R105)))</f>
        <v/>
      </c>
      <c r="O105" s="33" t="str">
        <f>IF(G105="","",interp(G105,Data!$F$5:$F$286,Data!$H$5:$H$286))</f>
        <v/>
      </c>
      <c r="P105" s="13" t="str">
        <f>IF(O105="","",IF(O105-O104-interp(G105,Data!$F$5:$F$286,Data!$G$5:$G$286)*H105/12-I105+J105&lt;0,0,O105-O104-interp(G105,Data!$F$5:$F$286,Data!$G$5:$G$286)*H105/12-I105+J105))</f>
        <v/>
      </c>
      <c r="Q105" s="12" t="str">
        <f t="shared" ca="1" si="8"/>
        <v/>
      </c>
      <c r="R105" s="31"/>
      <c r="S105" s="31"/>
      <c r="T105" s="31"/>
      <c r="U105" s="31"/>
      <c r="V105" s="17" t="str">
        <f t="shared" si="12"/>
        <v/>
      </c>
      <c r="W105" s="17" t="str">
        <f t="shared" ca="1" si="10"/>
        <v/>
      </c>
      <c r="X105" s="17" t="str">
        <f t="shared" ca="1" si="11"/>
        <v/>
      </c>
      <c r="Y105" s="17" t="str">
        <f t="shared" ca="1" si="9"/>
        <v/>
      </c>
    </row>
    <row r="106" spans="1:25" x14ac:dyDescent="0.25">
      <c r="A106" s="3">
        <v>41391</v>
      </c>
      <c r="B106" s="6"/>
      <c r="C106" s="6"/>
      <c r="D106" s="7"/>
      <c r="E106" s="7"/>
      <c r="F106" s="7"/>
      <c r="G106" s="7"/>
      <c r="H106" s="7"/>
      <c r="I106" s="7"/>
      <c r="J106" s="7"/>
      <c r="K106" s="7" t="str">
        <f t="shared" si="7"/>
        <v/>
      </c>
      <c r="L106" s="10" t="str">
        <f>IF(B106="","",interp(B106,Data!$B$5:$B$464,Data!$D$5:$D$464))</f>
        <v/>
      </c>
      <c r="M106" s="10" t="str">
        <f>IF(ISERROR(L106/Data!$D$464),"",IF(L106/Data!$D$464&lt;=0.4,"Yes - No Passthroughs","No - Relase Inflows"))</f>
        <v/>
      </c>
      <c r="N106" s="13" t="str">
        <f ca="1">IF(ISERROR(IF((L106-L105-(D106/12*[1]!interp(B106,Data!$B$5:$B$464,Data!$C$5:$C$464))+E106-R106)&lt;0,0,(L106-L105-(D106/12*[1]!interp(B106,Data!$B$5:$B$464,Data!$C$5:$C$464))+E106-R106))),"",IF((L106-L105-(D106/12*[1]!interp(B106,Data!$B$5:$B$464,Data!$C$5:$C$464))+E106-R106)&lt;0,0,(L106-L105-(D106/12*[1]!interp(B106,Data!$B$5:$B$464,Data!$C$5:$C$464))+E106-R106)))</f>
        <v/>
      </c>
      <c r="O106" s="33" t="str">
        <f>IF(G106="","",interp(G106,Data!$F$5:$F$286,Data!$H$5:$H$286))</f>
        <v/>
      </c>
      <c r="P106" s="13" t="str">
        <f>IF(O106="","",IF(O106-O105-interp(G106,Data!$F$5:$F$286,Data!$G$5:$G$286)*H106/12-I106+J106&lt;0,0,O106-O105-interp(G106,Data!$F$5:$F$286,Data!$G$5:$G$286)*H106/12-I106+J106))</f>
        <v/>
      </c>
      <c r="Q106" s="12" t="str">
        <f t="shared" ca="1" si="8"/>
        <v/>
      </c>
      <c r="R106" s="31"/>
      <c r="S106" s="31"/>
      <c r="T106" s="31"/>
      <c r="U106" s="31"/>
      <c r="V106" s="17" t="str">
        <f t="shared" si="12"/>
        <v/>
      </c>
      <c r="W106" s="17" t="str">
        <f t="shared" ca="1" si="10"/>
        <v/>
      </c>
      <c r="X106" s="17" t="str">
        <f t="shared" ca="1" si="11"/>
        <v/>
      </c>
      <c r="Y106" s="17" t="str">
        <f t="shared" ca="1" si="9"/>
        <v/>
      </c>
    </row>
    <row r="107" spans="1:25" x14ac:dyDescent="0.25">
      <c r="A107" s="3">
        <v>41392</v>
      </c>
      <c r="B107" s="6"/>
      <c r="C107" s="6"/>
      <c r="D107" s="7"/>
      <c r="E107" s="7"/>
      <c r="F107" s="7"/>
      <c r="G107" s="7"/>
      <c r="H107" s="7"/>
      <c r="I107" s="7"/>
      <c r="J107" s="7"/>
      <c r="K107" s="7" t="str">
        <f t="shared" si="7"/>
        <v/>
      </c>
      <c r="L107" s="10" t="str">
        <f>IF(B107="","",interp(B107,Data!$B$5:$B$464,Data!$D$5:$D$464))</f>
        <v/>
      </c>
      <c r="M107" s="10" t="str">
        <f>IF(ISERROR(L107/Data!$D$464),"",IF(L107/Data!$D$464&lt;=0.4,"Yes - No Passthroughs","No - Relase Inflows"))</f>
        <v/>
      </c>
      <c r="N107" s="13" t="str">
        <f ca="1">IF(ISERROR(IF((L107-L106-(D107/12*[1]!interp(B107,Data!$B$5:$B$464,Data!$C$5:$C$464))+E107-R107)&lt;0,0,(L107-L106-(D107/12*[1]!interp(B107,Data!$B$5:$B$464,Data!$C$5:$C$464))+E107-R107))),"",IF((L107-L106-(D107/12*[1]!interp(B107,Data!$B$5:$B$464,Data!$C$5:$C$464))+E107-R107)&lt;0,0,(L107-L106-(D107/12*[1]!interp(B107,Data!$B$5:$B$464,Data!$C$5:$C$464))+E107-R107)))</f>
        <v/>
      </c>
      <c r="O107" s="33" t="str">
        <f>IF(G107="","",interp(G107,Data!$F$5:$F$286,Data!$H$5:$H$286))</f>
        <v/>
      </c>
      <c r="P107" s="13" t="str">
        <f>IF(O107="","",IF(O107-O106-interp(G107,Data!$F$5:$F$286,Data!$G$5:$G$286)*H107/12-I107+J107&lt;0,0,O107-O106-interp(G107,Data!$F$5:$F$286,Data!$G$5:$G$286)*H107/12-I107+J107))</f>
        <v/>
      </c>
      <c r="Q107" s="12" t="str">
        <f t="shared" ca="1" si="8"/>
        <v/>
      </c>
      <c r="R107" s="31"/>
      <c r="S107" s="31"/>
      <c r="T107" s="31"/>
      <c r="U107" s="31"/>
      <c r="V107" s="17" t="str">
        <f t="shared" si="12"/>
        <v/>
      </c>
      <c r="W107" s="17" t="str">
        <f t="shared" ca="1" si="10"/>
        <v/>
      </c>
      <c r="X107" s="17" t="str">
        <f t="shared" ca="1" si="11"/>
        <v/>
      </c>
      <c r="Y107" s="17" t="str">
        <f t="shared" ca="1" si="9"/>
        <v/>
      </c>
    </row>
    <row r="108" spans="1:25" x14ac:dyDescent="0.25">
      <c r="A108" s="3">
        <v>41393</v>
      </c>
      <c r="B108" s="6"/>
      <c r="C108" s="6"/>
      <c r="D108" s="7"/>
      <c r="E108" s="7"/>
      <c r="F108" s="7"/>
      <c r="G108" s="7"/>
      <c r="H108" s="7"/>
      <c r="I108" s="7"/>
      <c r="J108" s="7"/>
      <c r="K108" s="7" t="str">
        <f t="shared" si="7"/>
        <v/>
      </c>
      <c r="L108" s="10" t="str">
        <f>IF(B108="","",interp(B108,Data!$B$5:$B$464,Data!$D$5:$D$464))</f>
        <v/>
      </c>
      <c r="M108" s="10" t="str">
        <f>IF(ISERROR(L108/Data!$D$464),"",IF(L108/Data!$D$464&lt;=0.4,"Yes - No Passthroughs","No - Relase Inflows"))</f>
        <v/>
      </c>
      <c r="N108" s="13" t="str">
        <f ca="1">IF(ISERROR(IF((L108-L107-(D108/12*[1]!interp(B108,Data!$B$5:$B$464,Data!$C$5:$C$464))+E108-R108)&lt;0,0,(L108-L107-(D108/12*[1]!interp(B108,Data!$B$5:$B$464,Data!$C$5:$C$464))+E108-R108))),"",IF((L108-L107-(D108/12*[1]!interp(B108,Data!$B$5:$B$464,Data!$C$5:$C$464))+E108-R108)&lt;0,0,(L108-L107-(D108/12*[1]!interp(B108,Data!$B$5:$B$464,Data!$C$5:$C$464))+E108-R108)))</f>
        <v/>
      </c>
      <c r="O108" s="33" t="str">
        <f>IF(G108="","",interp(G108,Data!$F$5:$F$286,Data!$H$5:$H$286))</f>
        <v/>
      </c>
      <c r="P108" s="13" t="str">
        <f>IF(O108="","",IF(O108-O107-interp(G108,Data!$F$5:$F$286,Data!$G$5:$G$286)*H108/12-I108+J108&lt;0,0,O108-O107-interp(G108,Data!$F$5:$F$286,Data!$G$5:$G$286)*H108/12-I108+J108))</f>
        <v/>
      </c>
      <c r="Q108" s="12" t="str">
        <f t="shared" ca="1" si="8"/>
        <v/>
      </c>
      <c r="R108" s="31"/>
      <c r="S108" s="31"/>
      <c r="T108" s="31"/>
      <c r="U108" s="31"/>
      <c r="V108" s="17" t="str">
        <f t="shared" si="12"/>
        <v/>
      </c>
      <c r="W108" s="17" t="str">
        <f t="shared" ca="1" si="10"/>
        <v/>
      </c>
      <c r="X108" s="17" t="str">
        <f t="shared" ca="1" si="11"/>
        <v/>
      </c>
      <c r="Y108" s="17" t="str">
        <f t="shared" ca="1" si="9"/>
        <v/>
      </c>
    </row>
    <row r="109" spans="1:25" x14ac:dyDescent="0.25">
      <c r="A109" s="3">
        <v>41394</v>
      </c>
      <c r="B109" s="6"/>
      <c r="C109" s="6"/>
      <c r="D109" s="7"/>
      <c r="E109" s="7"/>
      <c r="F109" s="7"/>
      <c r="G109" s="7"/>
      <c r="H109" s="7"/>
      <c r="I109" s="7"/>
      <c r="J109" s="7"/>
      <c r="K109" s="7" t="str">
        <f t="shared" si="7"/>
        <v/>
      </c>
      <c r="L109" s="10" t="str">
        <f>IF(B109="","",interp(B109,Data!$B$5:$B$464,Data!$D$5:$D$464))</f>
        <v/>
      </c>
      <c r="M109" s="10" t="str">
        <f>IF(ISERROR(L109/Data!$D$464),"",IF(L109/Data!$D$464&lt;=0.4,"Yes - No Passthroughs","No - Relase Inflows"))</f>
        <v/>
      </c>
      <c r="N109" s="13" t="str">
        <f ca="1">IF(ISERROR(IF((L109-L108-(D109/12*[1]!interp(B109,Data!$B$5:$B$464,Data!$C$5:$C$464))+E109-R109)&lt;0,0,(L109-L108-(D109/12*[1]!interp(B109,Data!$B$5:$B$464,Data!$C$5:$C$464))+E109-R109))),"",IF((L109-L108-(D109/12*[1]!interp(B109,Data!$B$5:$B$464,Data!$C$5:$C$464))+E109-R109)&lt;0,0,(L109-L108-(D109/12*[1]!interp(B109,Data!$B$5:$B$464,Data!$C$5:$C$464))+E109-R109)))</f>
        <v/>
      </c>
      <c r="O109" s="33" t="str">
        <f>IF(G109="","",interp(G109,Data!$F$5:$F$286,Data!$H$5:$H$286))</f>
        <v/>
      </c>
      <c r="P109" s="13" t="str">
        <f>IF(O109="","",IF(O109-O108-interp(G109,Data!$F$5:$F$286,Data!$G$5:$G$286)*H109/12-I109+J109&lt;0,0,O109-O108-interp(G109,Data!$F$5:$F$286,Data!$G$5:$G$286)*H109/12-I109+J109))</f>
        <v/>
      </c>
      <c r="Q109" s="12" t="str">
        <f t="shared" ca="1" si="8"/>
        <v/>
      </c>
      <c r="R109" s="31"/>
      <c r="S109" s="31"/>
      <c r="T109" s="31"/>
      <c r="U109" s="31"/>
      <c r="V109" s="17" t="str">
        <f t="shared" si="12"/>
        <v/>
      </c>
      <c r="W109" s="17" t="str">
        <f t="shared" ca="1" si="10"/>
        <v/>
      </c>
      <c r="X109" s="17" t="str">
        <f t="shared" ca="1" si="11"/>
        <v/>
      </c>
      <c r="Y109" s="17" t="str">
        <f t="shared" ca="1" si="9"/>
        <v/>
      </c>
    </row>
    <row r="110" spans="1:25" x14ac:dyDescent="0.25">
      <c r="A110" s="3">
        <v>41395</v>
      </c>
      <c r="B110" s="6"/>
      <c r="C110" s="6"/>
      <c r="D110" s="7"/>
      <c r="E110" s="7"/>
      <c r="F110" s="7"/>
      <c r="G110" s="7"/>
      <c r="H110" s="7"/>
      <c r="I110" s="7"/>
      <c r="J110" s="7"/>
      <c r="K110" s="7" t="str">
        <f t="shared" si="7"/>
        <v/>
      </c>
      <c r="L110" s="10" t="str">
        <f>IF(B110="","",interp(B110,Data!$B$5:$B$464,Data!$D$5:$D$464))</f>
        <v/>
      </c>
      <c r="M110" s="10" t="str">
        <f>IF(ISERROR(L110/Data!$D$464),"",IF(L110/Data!$D$464&lt;=0.4,"Yes - No Passthroughs","No - Relase Inflows"))</f>
        <v/>
      </c>
      <c r="N110" s="13" t="str">
        <f ca="1">IF(ISERROR(IF((L110-L109-(D110/12*[1]!interp(B110,Data!$B$5:$B$464,Data!$C$5:$C$464))+E110-R110)&lt;0,0,(L110-L109-(D110/12*[1]!interp(B110,Data!$B$5:$B$464,Data!$C$5:$C$464))+E110-R110))),"",IF((L110-L109-(D110/12*[1]!interp(B110,Data!$B$5:$B$464,Data!$C$5:$C$464))+E110-R110)&lt;0,0,(L110-L109-(D110/12*[1]!interp(B110,Data!$B$5:$B$464,Data!$C$5:$C$464))+E110-R110)))</f>
        <v/>
      </c>
      <c r="O110" s="33" t="str">
        <f>IF(G110="","",interp(G110,Data!$F$5:$F$286,Data!$H$5:$H$286))</f>
        <v/>
      </c>
      <c r="P110" s="13" t="str">
        <f>IF(O110="","",IF(O110-O109-interp(G110,Data!$F$5:$F$286,Data!$G$5:$G$286)*H110/12-I110+J110&lt;0,0,O110-O109-interp(G110,Data!$F$5:$F$286,Data!$G$5:$G$286)*H110/12-I110+J110))</f>
        <v/>
      </c>
      <c r="Q110" s="12" t="str">
        <f t="shared" ca="1" si="8"/>
        <v/>
      </c>
      <c r="R110" s="31"/>
      <c r="S110" s="31"/>
      <c r="T110" s="31"/>
      <c r="U110" s="31"/>
      <c r="V110" s="17" t="str">
        <f t="shared" si="12"/>
        <v/>
      </c>
      <c r="W110" s="17" t="str">
        <f t="shared" ca="1" si="10"/>
        <v/>
      </c>
      <c r="X110" s="17" t="str">
        <f t="shared" ca="1" si="11"/>
        <v/>
      </c>
      <c r="Y110" s="17" t="str">
        <f t="shared" ca="1" si="9"/>
        <v/>
      </c>
    </row>
    <row r="111" spans="1:25" x14ac:dyDescent="0.25">
      <c r="A111" s="3">
        <v>41396</v>
      </c>
      <c r="B111" s="6"/>
      <c r="C111" s="6"/>
      <c r="D111" s="7"/>
      <c r="E111" s="7"/>
      <c r="F111" s="7"/>
      <c r="G111" s="7"/>
      <c r="H111" s="7"/>
      <c r="I111" s="7"/>
      <c r="J111" s="7"/>
      <c r="K111" s="7" t="str">
        <f t="shared" si="7"/>
        <v/>
      </c>
      <c r="L111" s="10" t="str">
        <f>IF(B111="","",interp(B111,Data!$B$5:$B$464,Data!$D$5:$D$464))</f>
        <v/>
      </c>
      <c r="M111" s="10" t="str">
        <f>IF(ISERROR(L111/Data!$D$464),"",IF(L111/Data!$D$464&lt;=0.4,"Yes - No Passthroughs","No - Relase Inflows"))</f>
        <v/>
      </c>
      <c r="N111" s="13" t="str">
        <f ca="1">IF(ISERROR(IF((L111-L110-(D111/12*[1]!interp(B111,Data!$B$5:$B$464,Data!$C$5:$C$464))+E111-R111)&lt;0,0,(L111-L110-(D111/12*[1]!interp(B111,Data!$B$5:$B$464,Data!$C$5:$C$464))+E111-R111))),"",IF((L111-L110-(D111/12*[1]!interp(B111,Data!$B$5:$B$464,Data!$C$5:$C$464))+E111-R111)&lt;0,0,(L111-L110-(D111/12*[1]!interp(B111,Data!$B$5:$B$464,Data!$C$5:$C$464))+E111-R111)))</f>
        <v/>
      </c>
      <c r="O111" s="33" t="str">
        <f>IF(G111="","",interp(G111,Data!$F$5:$F$286,Data!$H$5:$H$286))</f>
        <v/>
      </c>
      <c r="P111" s="13" t="str">
        <f>IF(O111="","",IF(O111-O110-interp(G111,Data!$F$5:$F$286,Data!$G$5:$G$286)*H111/12-I111+J111&lt;0,0,O111-O110-interp(G111,Data!$F$5:$F$286,Data!$G$5:$G$286)*H111/12-I111+J111))</f>
        <v/>
      </c>
      <c r="Q111" s="12" t="str">
        <f t="shared" ca="1" si="8"/>
        <v/>
      </c>
      <c r="R111" s="31"/>
      <c r="S111" s="31"/>
      <c r="T111" s="31"/>
      <c r="U111" s="31"/>
      <c r="V111" s="17" t="str">
        <f t="shared" si="12"/>
        <v/>
      </c>
      <c r="W111" s="17" t="str">
        <f t="shared" ca="1" si="10"/>
        <v/>
      </c>
      <c r="X111" s="17" t="str">
        <f t="shared" ca="1" si="11"/>
        <v/>
      </c>
      <c r="Y111" s="17" t="str">
        <f t="shared" ca="1" si="9"/>
        <v/>
      </c>
    </row>
    <row r="112" spans="1:25" x14ac:dyDescent="0.25">
      <c r="A112" s="3">
        <v>41397</v>
      </c>
      <c r="B112" s="6"/>
      <c r="C112" s="6"/>
      <c r="D112" s="7"/>
      <c r="E112" s="7"/>
      <c r="F112" s="7"/>
      <c r="G112" s="7"/>
      <c r="H112" s="7"/>
      <c r="I112" s="7"/>
      <c r="J112" s="7"/>
      <c r="K112" s="7" t="str">
        <f t="shared" si="7"/>
        <v/>
      </c>
      <c r="L112" s="10" t="str">
        <f>IF(B112="","",interp(B112,Data!$B$5:$B$464,Data!$D$5:$D$464))</f>
        <v/>
      </c>
      <c r="M112" s="10" t="str">
        <f>IF(ISERROR(L112/Data!$D$464),"",IF(L112/Data!$D$464&lt;=0.4,"Yes - No Passthroughs","No - Relase Inflows"))</f>
        <v/>
      </c>
      <c r="N112" s="13" t="str">
        <f ca="1">IF(ISERROR(IF((L112-L111-(D112/12*[1]!interp(B112,Data!$B$5:$B$464,Data!$C$5:$C$464))+E112-R112)&lt;0,0,(L112-L111-(D112/12*[1]!interp(B112,Data!$B$5:$B$464,Data!$C$5:$C$464))+E112-R112))),"",IF((L112-L111-(D112/12*[1]!interp(B112,Data!$B$5:$B$464,Data!$C$5:$C$464))+E112-R112)&lt;0,0,(L112-L111-(D112/12*[1]!interp(B112,Data!$B$5:$B$464,Data!$C$5:$C$464))+E112-R112)))</f>
        <v/>
      </c>
      <c r="O112" s="33" t="str">
        <f>IF(G112="","",interp(G112,Data!$F$5:$F$286,Data!$H$5:$H$286))</f>
        <v/>
      </c>
      <c r="P112" s="13" t="str">
        <f>IF(O112="","",IF(O112-O111-interp(G112,Data!$F$5:$F$286,Data!$G$5:$G$286)*H112/12-I112+J112&lt;0,0,O112-O111-interp(G112,Data!$F$5:$F$286,Data!$G$5:$G$286)*H112/12-I112+J112))</f>
        <v/>
      </c>
      <c r="Q112" s="12" t="str">
        <f t="shared" ca="1" si="8"/>
        <v/>
      </c>
      <c r="R112" s="31"/>
      <c r="S112" s="31"/>
      <c r="T112" s="31"/>
      <c r="U112" s="31"/>
      <c r="V112" s="17" t="str">
        <f t="shared" si="12"/>
        <v/>
      </c>
      <c r="W112" s="17" t="str">
        <f t="shared" ca="1" si="10"/>
        <v/>
      </c>
      <c r="X112" s="17" t="str">
        <f t="shared" ca="1" si="11"/>
        <v/>
      </c>
      <c r="Y112" s="17" t="str">
        <f t="shared" ca="1" si="9"/>
        <v/>
      </c>
    </row>
    <row r="113" spans="1:25" x14ac:dyDescent="0.25">
      <c r="A113" s="3">
        <v>41398</v>
      </c>
      <c r="B113" s="6"/>
      <c r="C113" s="6"/>
      <c r="D113" s="7"/>
      <c r="E113" s="7"/>
      <c r="F113" s="7"/>
      <c r="G113" s="7"/>
      <c r="H113" s="7"/>
      <c r="I113" s="7"/>
      <c r="J113" s="7"/>
      <c r="K113" s="7" t="str">
        <f t="shared" si="7"/>
        <v/>
      </c>
      <c r="L113" s="10" t="str">
        <f>IF(B113="","",interp(B113,Data!$B$5:$B$464,Data!$D$5:$D$464))</f>
        <v/>
      </c>
      <c r="M113" s="10" t="str">
        <f>IF(ISERROR(L113/Data!$D$464),"",IF(L113/Data!$D$464&lt;=0.4,"Yes - No Passthroughs","No - Relase Inflows"))</f>
        <v/>
      </c>
      <c r="N113" s="13" t="str">
        <f ca="1">IF(ISERROR(IF((L113-L112-(D113/12*[1]!interp(B113,Data!$B$5:$B$464,Data!$C$5:$C$464))+E113-R113)&lt;0,0,(L113-L112-(D113/12*[1]!interp(B113,Data!$B$5:$B$464,Data!$C$5:$C$464))+E113-R113))),"",IF((L113-L112-(D113/12*[1]!interp(B113,Data!$B$5:$B$464,Data!$C$5:$C$464))+E113-R113)&lt;0,0,(L113-L112-(D113/12*[1]!interp(B113,Data!$B$5:$B$464,Data!$C$5:$C$464))+E113-R113)))</f>
        <v/>
      </c>
      <c r="O113" s="33" t="str">
        <f>IF(G113="","",interp(G113,Data!$F$5:$F$286,Data!$H$5:$H$286))</f>
        <v/>
      </c>
      <c r="P113" s="13" t="str">
        <f>IF(O113="","",IF(O113-O112-interp(G113,Data!$F$5:$F$286,Data!$G$5:$G$286)*H113/12-I113+J113&lt;0,0,O113-O112-interp(G113,Data!$F$5:$F$286,Data!$G$5:$G$286)*H113/12-I113+J113))</f>
        <v/>
      </c>
      <c r="Q113" s="12" t="str">
        <f t="shared" ca="1" si="8"/>
        <v/>
      </c>
      <c r="R113" s="31"/>
      <c r="S113" s="31"/>
      <c r="T113" s="31"/>
      <c r="U113" s="31"/>
      <c r="V113" s="17" t="str">
        <f t="shared" si="12"/>
        <v/>
      </c>
      <c r="W113" s="17" t="str">
        <f t="shared" ca="1" si="10"/>
        <v/>
      </c>
      <c r="X113" s="17" t="str">
        <f t="shared" ca="1" si="11"/>
        <v/>
      </c>
      <c r="Y113" s="17" t="str">
        <f t="shared" ca="1" si="9"/>
        <v/>
      </c>
    </row>
    <row r="114" spans="1:25" x14ac:dyDescent="0.25">
      <c r="A114" s="3">
        <v>41399</v>
      </c>
      <c r="B114" s="6"/>
      <c r="C114" s="6"/>
      <c r="D114" s="7"/>
      <c r="E114" s="7"/>
      <c r="F114" s="7"/>
      <c r="G114" s="7"/>
      <c r="H114" s="7"/>
      <c r="I114" s="7"/>
      <c r="J114" s="7"/>
      <c r="K114" s="7" t="str">
        <f t="shared" si="7"/>
        <v/>
      </c>
      <c r="L114" s="10" t="str">
        <f>IF(B114="","",interp(B114,Data!$B$5:$B$464,Data!$D$5:$D$464))</f>
        <v/>
      </c>
      <c r="M114" s="10" t="str">
        <f>IF(ISERROR(L114/Data!$D$464),"",IF(L114/Data!$D$464&lt;=0.4,"Yes - No Passthroughs","No - Relase Inflows"))</f>
        <v/>
      </c>
      <c r="N114" s="13" t="str">
        <f ca="1">IF(ISERROR(IF((L114-L113-(D114/12*[1]!interp(B114,Data!$B$5:$B$464,Data!$C$5:$C$464))+E114-R114)&lt;0,0,(L114-L113-(D114/12*[1]!interp(B114,Data!$B$5:$B$464,Data!$C$5:$C$464))+E114-R114))),"",IF((L114-L113-(D114/12*[1]!interp(B114,Data!$B$5:$B$464,Data!$C$5:$C$464))+E114-R114)&lt;0,0,(L114-L113-(D114/12*[1]!interp(B114,Data!$B$5:$B$464,Data!$C$5:$C$464))+E114-R114)))</f>
        <v/>
      </c>
      <c r="O114" s="33" t="str">
        <f>IF(G114="","",interp(G114,Data!$F$5:$F$286,Data!$H$5:$H$286))</f>
        <v/>
      </c>
      <c r="P114" s="13" t="str">
        <f>IF(O114="","",IF(O114-O113-interp(G114,Data!$F$5:$F$286,Data!$G$5:$G$286)*H114/12-I114+J114&lt;0,0,O114-O113-interp(G114,Data!$F$5:$F$286,Data!$G$5:$G$286)*H114/12-I114+J114))</f>
        <v/>
      </c>
      <c r="Q114" s="12" t="str">
        <f t="shared" ca="1" si="8"/>
        <v/>
      </c>
      <c r="R114" s="31"/>
      <c r="S114" s="31"/>
      <c r="T114" s="31"/>
      <c r="U114" s="31"/>
      <c r="V114" s="17" t="str">
        <f t="shared" si="12"/>
        <v/>
      </c>
      <c r="W114" s="17" t="str">
        <f t="shared" ca="1" si="10"/>
        <v/>
      </c>
      <c r="X114" s="17" t="str">
        <f t="shared" ca="1" si="11"/>
        <v/>
      </c>
      <c r="Y114" s="17" t="str">
        <f t="shared" ca="1" si="9"/>
        <v/>
      </c>
    </row>
    <row r="115" spans="1:25" x14ac:dyDescent="0.25">
      <c r="A115" s="3">
        <v>41400</v>
      </c>
      <c r="B115" s="6"/>
      <c r="C115" s="6"/>
      <c r="D115" s="7"/>
      <c r="E115" s="7"/>
      <c r="F115" s="7"/>
      <c r="G115" s="7"/>
      <c r="H115" s="7"/>
      <c r="I115" s="7"/>
      <c r="J115" s="7"/>
      <c r="K115" s="7" t="str">
        <f t="shared" si="7"/>
        <v/>
      </c>
      <c r="L115" s="10" t="str">
        <f>IF(B115="","",interp(B115,Data!$B$5:$B$464,Data!$D$5:$D$464))</f>
        <v/>
      </c>
      <c r="M115" s="10" t="str">
        <f>IF(ISERROR(L115/Data!$D$464),"",IF(L115/Data!$D$464&lt;=0.4,"Yes - No Passthroughs","No - Relase Inflows"))</f>
        <v/>
      </c>
      <c r="N115" s="13" t="str">
        <f ca="1">IF(ISERROR(IF((L115-L114-(D115/12*[1]!interp(B115,Data!$B$5:$B$464,Data!$C$5:$C$464))+E115-R115)&lt;0,0,(L115-L114-(D115/12*[1]!interp(B115,Data!$B$5:$B$464,Data!$C$5:$C$464))+E115-R115))),"",IF((L115-L114-(D115/12*[1]!interp(B115,Data!$B$5:$B$464,Data!$C$5:$C$464))+E115-R115)&lt;0,0,(L115-L114-(D115/12*[1]!interp(B115,Data!$B$5:$B$464,Data!$C$5:$C$464))+E115-R115)))</f>
        <v/>
      </c>
      <c r="O115" s="33" t="str">
        <f>IF(G115="","",interp(G115,Data!$F$5:$F$286,Data!$H$5:$H$286))</f>
        <v/>
      </c>
      <c r="P115" s="13" t="str">
        <f>IF(O115="","",IF(O115-O114-interp(G115,Data!$F$5:$F$286,Data!$G$5:$G$286)*H115/12-I115+J115&lt;0,0,O115-O114-interp(G115,Data!$F$5:$F$286,Data!$G$5:$G$286)*H115/12-I115+J115))</f>
        <v/>
      </c>
      <c r="Q115" s="12" t="str">
        <f t="shared" ca="1" si="8"/>
        <v/>
      </c>
      <c r="R115" s="31"/>
      <c r="S115" s="31"/>
      <c r="T115" s="31"/>
      <c r="U115" s="31"/>
      <c r="V115" s="17" t="str">
        <f t="shared" si="12"/>
        <v/>
      </c>
      <c r="W115" s="17" t="str">
        <f t="shared" ca="1" si="10"/>
        <v/>
      </c>
      <c r="X115" s="17" t="str">
        <f t="shared" ca="1" si="11"/>
        <v/>
      </c>
      <c r="Y115" s="17" t="str">
        <f t="shared" ca="1" si="9"/>
        <v/>
      </c>
    </row>
    <row r="116" spans="1:25" x14ac:dyDescent="0.25">
      <c r="A116" s="3">
        <v>41401</v>
      </c>
      <c r="B116" s="6"/>
      <c r="C116" s="6"/>
      <c r="D116" s="7"/>
      <c r="E116" s="7"/>
      <c r="F116" s="7"/>
      <c r="G116" s="7"/>
      <c r="H116" s="7"/>
      <c r="I116" s="7"/>
      <c r="J116" s="7"/>
      <c r="K116" s="7" t="str">
        <f t="shared" si="7"/>
        <v/>
      </c>
      <c r="L116" s="10" t="str">
        <f>IF(B116="","",interp(B116,Data!$B$5:$B$464,Data!$D$5:$D$464))</f>
        <v/>
      </c>
      <c r="M116" s="10" t="str">
        <f>IF(ISERROR(L116/Data!$D$464),"",IF(L116/Data!$D$464&lt;=0.4,"Yes - No Passthroughs","No - Relase Inflows"))</f>
        <v/>
      </c>
      <c r="N116" s="13" t="str">
        <f ca="1">IF(ISERROR(IF((L116-L115-(D116/12*[1]!interp(B116,Data!$B$5:$B$464,Data!$C$5:$C$464))+E116-R116)&lt;0,0,(L116-L115-(D116/12*[1]!interp(B116,Data!$B$5:$B$464,Data!$C$5:$C$464))+E116-R116))),"",IF((L116-L115-(D116/12*[1]!interp(B116,Data!$B$5:$B$464,Data!$C$5:$C$464))+E116-R116)&lt;0,0,(L116-L115-(D116/12*[1]!interp(B116,Data!$B$5:$B$464,Data!$C$5:$C$464))+E116-R116)))</f>
        <v/>
      </c>
      <c r="O116" s="33" t="str">
        <f>IF(G116="","",interp(G116,Data!$F$5:$F$286,Data!$H$5:$H$286))</f>
        <v/>
      </c>
      <c r="P116" s="13" t="str">
        <f>IF(O116="","",IF(O116-O115-interp(G116,Data!$F$5:$F$286,Data!$G$5:$G$286)*H116/12-I116+J116&lt;0,0,O116-O115-interp(G116,Data!$F$5:$F$286,Data!$G$5:$G$286)*H116/12-I116+J116))</f>
        <v/>
      </c>
      <c r="Q116" s="12" t="str">
        <f t="shared" ca="1" si="8"/>
        <v/>
      </c>
      <c r="R116" s="31"/>
      <c r="S116" s="31"/>
      <c r="T116" s="31"/>
      <c r="U116" s="31"/>
      <c r="V116" s="17" t="str">
        <f t="shared" si="12"/>
        <v/>
      </c>
      <c r="W116" s="17" t="str">
        <f t="shared" ca="1" si="10"/>
        <v/>
      </c>
      <c r="X116" s="17" t="str">
        <f t="shared" ca="1" si="11"/>
        <v/>
      </c>
      <c r="Y116" s="17" t="str">
        <f t="shared" ca="1" si="9"/>
        <v/>
      </c>
    </row>
    <row r="117" spans="1:25" x14ac:dyDescent="0.25">
      <c r="A117" s="3">
        <v>41402</v>
      </c>
      <c r="B117" s="6"/>
      <c r="C117" s="6"/>
      <c r="D117" s="7"/>
      <c r="E117" s="7"/>
      <c r="F117" s="7"/>
      <c r="G117" s="7"/>
      <c r="H117" s="7"/>
      <c r="I117" s="7"/>
      <c r="J117" s="7"/>
      <c r="K117" s="7" t="str">
        <f t="shared" si="7"/>
        <v/>
      </c>
      <c r="L117" s="10" t="str">
        <f>IF(B117="","",interp(B117,Data!$B$5:$B$464,Data!$D$5:$D$464))</f>
        <v/>
      </c>
      <c r="M117" s="10" t="str">
        <f>IF(ISERROR(L117/Data!$D$464),"",IF(L117/Data!$D$464&lt;=0.4,"Yes - No Passthroughs","No - Relase Inflows"))</f>
        <v/>
      </c>
      <c r="N117" s="13" t="str">
        <f ca="1">IF(ISERROR(IF((L117-L116-(D117/12*[1]!interp(B117,Data!$B$5:$B$464,Data!$C$5:$C$464))+E117-R117)&lt;0,0,(L117-L116-(D117/12*[1]!interp(B117,Data!$B$5:$B$464,Data!$C$5:$C$464))+E117-R117))),"",IF((L117-L116-(D117/12*[1]!interp(B117,Data!$B$5:$B$464,Data!$C$5:$C$464))+E117-R117)&lt;0,0,(L117-L116-(D117/12*[1]!interp(B117,Data!$B$5:$B$464,Data!$C$5:$C$464))+E117-R117)))</f>
        <v/>
      </c>
      <c r="O117" s="33" t="str">
        <f>IF(G117="","",interp(G117,Data!$F$5:$F$286,Data!$H$5:$H$286))</f>
        <v/>
      </c>
      <c r="P117" s="13" t="str">
        <f>IF(O117="","",IF(O117-O116-interp(G117,Data!$F$5:$F$286,Data!$G$5:$G$286)*H117/12-I117+J117&lt;0,0,O117-O116-interp(G117,Data!$F$5:$F$286,Data!$G$5:$G$286)*H117/12-I117+J117))</f>
        <v/>
      </c>
      <c r="Q117" s="12" t="str">
        <f t="shared" ca="1" si="8"/>
        <v/>
      </c>
      <c r="R117" s="31"/>
      <c r="S117" s="31"/>
      <c r="T117" s="31"/>
      <c r="U117" s="31"/>
      <c r="V117" s="17" t="str">
        <f t="shared" si="12"/>
        <v/>
      </c>
      <c r="W117" s="17" t="str">
        <f t="shared" ca="1" si="10"/>
        <v/>
      </c>
      <c r="X117" s="17" t="str">
        <f t="shared" ca="1" si="11"/>
        <v/>
      </c>
      <c r="Y117" s="17" t="str">
        <f t="shared" ca="1" si="9"/>
        <v/>
      </c>
    </row>
    <row r="118" spans="1:25" x14ac:dyDescent="0.25">
      <c r="A118" s="3">
        <v>41403</v>
      </c>
      <c r="B118" s="6"/>
      <c r="C118" s="6"/>
      <c r="D118" s="7"/>
      <c r="E118" s="7"/>
      <c r="F118" s="7"/>
      <c r="G118" s="7"/>
      <c r="H118" s="7"/>
      <c r="I118" s="7"/>
      <c r="J118" s="7"/>
      <c r="K118" s="7" t="str">
        <f t="shared" si="7"/>
        <v/>
      </c>
      <c r="L118" s="10" t="str">
        <f>IF(B118="","",interp(B118,Data!$B$5:$B$464,Data!$D$5:$D$464))</f>
        <v/>
      </c>
      <c r="M118" s="10" t="str">
        <f>IF(ISERROR(L118/Data!$D$464),"",IF(L118/Data!$D$464&lt;=0.4,"Yes - No Passthroughs","No - Relase Inflows"))</f>
        <v/>
      </c>
      <c r="N118" s="13" t="str">
        <f ca="1">IF(ISERROR(IF((L118-L117-(D118/12*[1]!interp(B118,Data!$B$5:$B$464,Data!$C$5:$C$464))+E118-R118)&lt;0,0,(L118-L117-(D118/12*[1]!interp(B118,Data!$B$5:$B$464,Data!$C$5:$C$464))+E118-R118))),"",IF((L118-L117-(D118/12*[1]!interp(B118,Data!$B$5:$B$464,Data!$C$5:$C$464))+E118-R118)&lt;0,0,(L118-L117-(D118/12*[1]!interp(B118,Data!$B$5:$B$464,Data!$C$5:$C$464))+E118-R118)))</f>
        <v/>
      </c>
      <c r="O118" s="33" t="str">
        <f>IF(G118="","",interp(G118,Data!$F$5:$F$286,Data!$H$5:$H$286))</f>
        <v/>
      </c>
      <c r="P118" s="13" t="str">
        <f>IF(O118="","",IF(O118-O117-interp(G118,Data!$F$5:$F$286,Data!$G$5:$G$286)*H118/12-I118+J118&lt;0,0,O118-O117-interp(G118,Data!$F$5:$F$286,Data!$G$5:$G$286)*H118/12-I118+J118))</f>
        <v/>
      </c>
      <c r="Q118" s="12" t="str">
        <f t="shared" ca="1" si="8"/>
        <v/>
      </c>
      <c r="R118" s="31"/>
      <c r="S118" s="31"/>
      <c r="T118" s="31"/>
      <c r="U118" s="31"/>
      <c r="V118" s="17" t="str">
        <f t="shared" si="12"/>
        <v/>
      </c>
      <c r="W118" s="17" t="str">
        <f t="shared" ca="1" si="10"/>
        <v/>
      </c>
      <c r="X118" s="17" t="str">
        <f t="shared" ca="1" si="11"/>
        <v/>
      </c>
      <c r="Y118" s="17" t="str">
        <f t="shared" ca="1" si="9"/>
        <v/>
      </c>
    </row>
    <row r="119" spans="1:25" x14ac:dyDescent="0.25">
      <c r="A119" s="3">
        <v>41404</v>
      </c>
      <c r="B119" s="6"/>
      <c r="C119" s="6"/>
      <c r="D119" s="7"/>
      <c r="E119" s="7"/>
      <c r="F119" s="7"/>
      <c r="G119" s="7"/>
      <c r="H119" s="7"/>
      <c r="I119" s="7"/>
      <c r="J119" s="7"/>
      <c r="K119" s="7" t="str">
        <f t="shared" si="7"/>
        <v/>
      </c>
      <c r="L119" s="10" t="str">
        <f>IF(B119="","",interp(B119,Data!$B$5:$B$464,Data!$D$5:$D$464))</f>
        <v/>
      </c>
      <c r="M119" s="10" t="str">
        <f>IF(ISERROR(L119/Data!$D$464),"",IF(L119/Data!$D$464&lt;=0.4,"Yes - No Passthroughs","No - Relase Inflows"))</f>
        <v/>
      </c>
      <c r="N119" s="13" t="str">
        <f ca="1">IF(ISERROR(IF((L119-L118-(D119/12*[1]!interp(B119,Data!$B$5:$B$464,Data!$C$5:$C$464))+E119-R119)&lt;0,0,(L119-L118-(D119/12*[1]!interp(B119,Data!$B$5:$B$464,Data!$C$5:$C$464))+E119-R119))),"",IF((L119-L118-(D119/12*[1]!interp(B119,Data!$B$5:$B$464,Data!$C$5:$C$464))+E119-R119)&lt;0,0,(L119-L118-(D119/12*[1]!interp(B119,Data!$B$5:$B$464,Data!$C$5:$C$464))+E119-R119)))</f>
        <v/>
      </c>
      <c r="O119" s="33" t="str">
        <f>IF(G119="","",interp(G119,Data!$F$5:$F$286,Data!$H$5:$H$286))</f>
        <v/>
      </c>
      <c r="P119" s="13" t="str">
        <f>IF(O119="","",IF(O119-O118-interp(G119,Data!$F$5:$F$286,Data!$G$5:$G$286)*H119/12-I119+J119&lt;0,0,O119-O118-interp(G119,Data!$F$5:$F$286,Data!$G$5:$G$286)*H119/12-I119+J119))</f>
        <v/>
      </c>
      <c r="Q119" s="12" t="str">
        <f t="shared" ca="1" si="8"/>
        <v/>
      </c>
      <c r="R119" s="31"/>
      <c r="S119" s="31"/>
      <c r="T119" s="31"/>
      <c r="U119" s="31"/>
      <c r="V119" s="17" t="str">
        <f t="shared" si="12"/>
        <v/>
      </c>
      <c r="W119" s="17" t="str">
        <f t="shared" ca="1" si="10"/>
        <v/>
      </c>
      <c r="X119" s="17" t="str">
        <f t="shared" ca="1" si="11"/>
        <v/>
      </c>
      <c r="Y119" s="17" t="str">
        <f t="shared" ca="1" si="9"/>
        <v/>
      </c>
    </row>
    <row r="120" spans="1:25" x14ac:dyDescent="0.25">
      <c r="A120" s="3">
        <v>41405</v>
      </c>
      <c r="B120" s="6"/>
      <c r="C120" s="6"/>
      <c r="D120" s="7"/>
      <c r="E120" s="7"/>
      <c r="F120" s="7"/>
      <c r="G120" s="7"/>
      <c r="H120" s="7"/>
      <c r="I120" s="7"/>
      <c r="J120" s="7"/>
      <c r="K120" s="7" t="str">
        <f t="shared" si="7"/>
        <v/>
      </c>
      <c r="L120" s="10" t="str">
        <f>IF(B120="","",interp(B120,Data!$B$5:$B$464,Data!$D$5:$D$464))</f>
        <v/>
      </c>
      <c r="M120" s="10" t="str">
        <f>IF(ISERROR(L120/Data!$D$464),"",IF(L120/Data!$D$464&lt;=0.4,"Yes - No Passthroughs","No - Relase Inflows"))</f>
        <v/>
      </c>
      <c r="N120" s="13" t="str">
        <f ca="1">IF(ISERROR(IF((L120-L119-(D120/12*[1]!interp(B120,Data!$B$5:$B$464,Data!$C$5:$C$464))+E120-R120)&lt;0,0,(L120-L119-(D120/12*[1]!interp(B120,Data!$B$5:$B$464,Data!$C$5:$C$464))+E120-R120))),"",IF((L120-L119-(D120/12*[1]!interp(B120,Data!$B$5:$B$464,Data!$C$5:$C$464))+E120-R120)&lt;0,0,(L120-L119-(D120/12*[1]!interp(B120,Data!$B$5:$B$464,Data!$C$5:$C$464))+E120-R120)))</f>
        <v/>
      </c>
      <c r="O120" s="33" t="str">
        <f>IF(G120="","",interp(G120,Data!$F$5:$F$286,Data!$H$5:$H$286))</f>
        <v/>
      </c>
      <c r="P120" s="13" t="str">
        <f>IF(O120="","",IF(O120-O119-interp(G120,Data!$F$5:$F$286,Data!$G$5:$G$286)*H120/12-I120+J120&lt;0,0,O120-O119-interp(G120,Data!$F$5:$F$286,Data!$G$5:$G$286)*H120/12-I120+J120))</f>
        <v/>
      </c>
      <c r="Q120" s="12" t="str">
        <f t="shared" ca="1" si="8"/>
        <v/>
      </c>
      <c r="R120" s="31"/>
      <c r="S120" s="31"/>
      <c r="T120" s="31"/>
      <c r="U120" s="31"/>
      <c r="V120" s="17" t="str">
        <f t="shared" si="12"/>
        <v/>
      </c>
      <c r="W120" s="17" t="str">
        <f t="shared" ca="1" si="10"/>
        <v/>
      </c>
      <c r="X120" s="17" t="str">
        <f t="shared" ca="1" si="11"/>
        <v/>
      </c>
      <c r="Y120" s="17" t="str">
        <f t="shared" ca="1" si="9"/>
        <v/>
      </c>
    </row>
    <row r="121" spans="1:25" x14ac:dyDescent="0.25">
      <c r="A121" s="3">
        <v>41406</v>
      </c>
      <c r="B121" s="6"/>
      <c r="C121" s="6"/>
      <c r="D121" s="7"/>
      <c r="E121" s="7"/>
      <c r="F121" s="7"/>
      <c r="G121" s="7"/>
      <c r="H121" s="7"/>
      <c r="I121" s="7"/>
      <c r="J121" s="7"/>
      <c r="K121" s="7" t="str">
        <f t="shared" si="7"/>
        <v/>
      </c>
      <c r="L121" s="10" t="str">
        <f>IF(B121="","",interp(B121,Data!$B$5:$B$464,Data!$D$5:$D$464))</f>
        <v/>
      </c>
      <c r="M121" s="10" t="str">
        <f>IF(ISERROR(L121/Data!$D$464),"",IF(L121/Data!$D$464&lt;=0.4,"Yes - No Passthroughs","No - Relase Inflows"))</f>
        <v/>
      </c>
      <c r="N121" s="13" t="str">
        <f ca="1">IF(ISERROR(IF((L121-L120-(D121/12*[1]!interp(B121,Data!$B$5:$B$464,Data!$C$5:$C$464))+E121-R121)&lt;0,0,(L121-L120-(D121/12*[1]!interp(B121,Data!$B$5:$B$464,Data!$C$5:$C$464))+E121-R121))),"",IF((L121-L120-(D121/12*[1]!interp(B121,Data!$B$5:$B$464,Data!$C$5:$C$464))+E121-R121)&lt;0,0,(L121-L120-(D121/12*[1]!interp(B121,Data!$B$5:$B$464,Data!$C$5:$C$464))+E121-R121)))</f>
        <v/>
      </c>
      <c r="O121" s="33" t="str">
        <f>IF(G121="","",interp(G121,Data!$F$5:$F$286,Data!$H$5:$H$286))</f>
        <v/>
      </c>
      <c r="P121" s="13" t="str">
        <f>IF(O121="","",IF(O121-O120-interp(G121,Data!$F$5:$F$286,Data!$G$5:$G$286)*H121/12-I121+J121&lt;0,0,O121-O120-interp(G121,Data!$F$5:$F$286,Data!$G$5:$G$286)*H121/12-I121+J121))</f>
        <v/>
      </c>
      <c r="Q121" s="12" t="str">
        <f t="shared" ca="1" si="8"/>
        <v/>
      </c>
      <c r="R121" s="31"/>
      <c r="S121" s="31"/>
      <c r="T121" s="31"/>
      <c r="U121" s="31"/>
      <c r="V121" s="17" t="str">
        <f t="shared" si="12"/>
        <v/>
      </c>
      <c r="W121" s="17" t="str">
        <f t="shared" ca="1" si="10"/>
        <v/>
      </c>
      <c r="X121" s="17" t="str">
        <f t="shared" ca="1" si="11"/>
        <v/>
      </c>
      <c r="Y121" s="17" t="str">
        <f t="shared" ca="1" si="9"/>
        <v/>
      </c>
    </row>
    <row r="122" spans="1:25" x14ac:dyDescent="0.25">
      <c r="A122" s="3">
        <v>41407</v>
      </c>
      <c r="B122" s="6"/>
      <c r="C122" s="6"/>
      <c r="D122" s="7"/>
      <c r="E122" s="7"/>
      <c r="F122" s="7"/>
      <c r="G122" s="7"/>
      <c r="H122" s="7"/>
      <c r="I122" s="7"/>
      <c r="J122" s="7"/>
      <c r="K122" s="7" t="str">
        <f t="shared" si="7"/>
        <v/>
      </c>
      <c r="L122" s="10" t="str">
        <f>IF(B122="","",interp(B122,Data!$B$5:$B$464,Data!$D$5:$D$464))</f>
        <v/>
      </c>
      <c r="M122" s="10" t="str">
        <f>IF(ISERROR(L122/Data!$D$464),"",IF(L122/Data!$D$464&lt;=0.4,"Yes - No Passthroughs","No - Relase Inflows"))</f>
        <v/>
      </c>
      <c r="N122" s="13" t="str">
        <f ca="1">IF(ISERROR(IF((L122-L121-(D122/12*[1]!interp(B122,Data!$B$5:$B$464,Data!$C$5:$C$464))+E122-R122)&lt;0,0,(L122-L121-(D122/12*[1]!interp(B122,Data!$B$5:$B$464,Data!$C$5:$C$464))+E122-R122))),"",IF((L122-L121-(D122/12*[1]!interp(B122,Data!$B$5:$B$464,Data!$C$5:$C$464))+E122-R122)&lt;0,0,(L122-L121-(D122/12*[1]!interp(B122,Data!$B$5:$B$464,Data!$C$5:$C$464))+E122-R122)))</f>
        <v/>
      </c>
      <c r="O122" s="33" t="str">
        <f>IF(G122="","",interp(G122,Data!$F$5:$F$286,Data!$H$5:$H$286))</f>
        <v/>
      </c>
      <c r="P122" s="13" t="str">
        <f>IF(O122="","",IF(O122-O121-interp(G122,Data!$F$5:$F$286,Data!$G$5:$G$286)*H122/12-I122+J122&lt;0,0,O122-O121-interp(G122,Data!$F$5:$F$286,Data!$G$5:$G$286)*H122/12-I122+J122))</f>
        <v/>
      </c>
      <c r="Q122" s="12" t="str">
        <f t="shared" ca="1" si="8"/>
        <v/>
      </c>
      <c r="R122" s="31"/>
      <c r="S122" s="31"/>
      <c r="T122" s="31"/>
      <c r="U122" s="31"/>
      <c r="V122" s="17" t="str">
        <f t="shared" si="12"/>
        <v/>
      </c>
      <c r="W122" s="17" t="str">
        <f t="shared" ca="1" si="10"/>
        <v/>
      </c>
      <c r="X122" s="17" t="str">
        <f t="shared" ca="1" si="11"/>
        <v/>
      </c>
      <c r="Y122" s="17" t="str">
        <f t="shared" ca="1" si="9"/>
        <v/>
      </c>
    </row>
    <row r="123" spans="1:25" x14ac:dyDescent="0.25">
      <c r="A123" s="3">
        <v>41408</v>
      </c>
      <c r="B123" s="6"/>
      <c r="C123" s="6"/>
      <c r="D123" s="7"/>
      <c r="E123" s="7"/>
      <c r="F123" s="7"/>
      <c r="G123" s="7"/>
      <c r="H123" s="7"/>
      <c r="I123" s="7"/>
      <c r="J123" s="7"/>
      <c r="K123" s="7" t="str">
        <f t="shared" si="7"/>
        <v/>
      </c>
      <c r="L123" s="10" t="str">
        <f>IF(B123="","",interp(B123,Data!$B$5:$B$464,Data!$D$5:$D$464))</f>
        <v/>
      </c>
      <c r="M123" s="10" t="str">
        <f>IF(ISERROR(L123/Data!$D$464),"",IF(L123/Data!$D$464&lt;=0.4,"Yes - No Passthroughs","No - Relase Inflows"))</f>
        <v/>
      </c>
      <c r="N123" s="13" t="str">
        <f ca="1">IF(ISERROR(IF((L123-L122-(D123/12*[1]!interp(B123,Data!$B$5:$B$464,Data!$C$5:$C$464))+E123-R123)&lt;0,0,(L123-L122-(D123/12*[1]!interp(B123,Data!$B$5:$B$464,Data!$C$5:$C$464))+E123-R123))),"",IF((L123-L122-(D123/12*[1]!interp(B123,Data!$B$5:$B$464,Data!$C$5:$C$464))+E123-R123)&lt;0,0,(L123-L122-(D123/12*[1]!interp(B123,Data!$B$5:$B$464,Data!$C$5:$C$464))+E123-R123)))</f>
        <v/>
      </c>
      <c r="O123" s="33" t="str">
        <f>IF(G123="","",interp(G123,Data!$F$5:$F$286,Data!$H$5:$H$286))</f>
        <v/>
      </c>
      <c r="P123" s="13" t="str">
        <f>IF(O123="","",IF(O123-O122-interp(G123,Data!$F$5:$F$286,Data!$G$5:$G$286)*H123/12-I123+J123&lt;0,0,O123-O122-interp(G123,Data!$F$5:$F$286,Data!$G$5:$G$286)*H123/12-I123+J123))</f>
        <v/>
      </c>
      <c r="Q123" s="12" t="str">
        <f t="shared" ca="1" si="8"/>
        <v/>
      </c>
      <c r="R123" s="31"/>
      <c r="S123" s="31"/>
      <c r="T123" s="31"/>
      <c r="U123" s="31"/>
      <c r="V123" s="17" t="str">
        <f t="shared" si="12"/>
        <v/>
      </c>
      <c r="W123" s="17" t="str">
        <f t="shared" ca="1" si="10"/>
        <v/>
      </c>
      <c r="X123" s="17" t="str">
        <f t="shared" ca="1" si="11"/>
        <v/>
      </c>
      <c r="Y123" s="17" t="str">
        <f t="shared" ca="1" si="9"/>
        <v/>
      </c>
    </row>
    <row r="124" spans="1:25" x14ac:dyDescent="0.25">
      <c r="A124" s="3">
        <v>41409</v>
      </c>
      <c r="B124" s="6"/>
      <c r="C124" s="6"/>
      <c r="D124" s="7"/>
      <c r="E124" s="7"/>
      <c r="F124" s="7"/>
      <c r="G124" s="7"/>
      <c r="H124" s="7"/>
      <c r="I124" s="7"/>
      <c r="J124" s="7"/>
      <c r="K124" s="7" t="str">
        <f t="shared" si="7"/>
        <v/>
      </c>
      <c r="L124" s="10" t="str">
        <f>IF(B124="","",interp(B124,Data!$B$5:$B$464,Data!$D$5:$D$464))</f>
        <v/>
      </c>
      <c r="M124" s="10" t="str">
        <f>IF(ISERROR(L124/Data!$D$464),"",IF(L124/Data!$D$464&lt;=0.4,"Yes - No Passthroughs","No - Relase Inflows"))</f>
        <v/>
      </c>
      <c r="N124" s="13" t="str">
        <f ca="1">IF(ISERROR(IF((L124-L123-(D124/12*[1]!interp(B124,Data!$B$5:$B$464,Data!$C$5:$C$464))+E124-R124)&lt;0,0,(L124-L123-(D124/12*[1]!interp(B124,Data!$B$5:$B$464,Data!$C$5:$C$464))+E124-R124))),"",IF((L124-L123-(D124/12*[1]!interp(B124,Data!$B$5:$B$464,Data!$C$5:$C$464))+E124-R124)&lt;0,0,(L124-L123-(D124/12*[1]!interp(B124,Data!$B$5:$B$464,Data!$C$5:$C$464))+E124-R124)))</f>
        <v/>
      </c>
      <c r="O124" s="33" t="str">
        <f>IF(G124="","",interp(G124,Data!$F$5:$F$286,Data!$H$5:$H$286))</f>
        <v/>
      </c>
      <c r="P124" s="13" t="str">
        <f>IF(O124="","",IF(O124-O123-interp(G124,Data!$F$5:$F$286,Data!$G$5:$G$286)*H124/12-I124+J124&lt;0,0,O124-O123-interp(G124,Data!$F$5:$F$286,Data!$G$5:$G$286)*H124/12-I124+J124))</f>
        <v/>
      </c>
      <c r="Q124" s="12" t="str">
        <f t="shared" ca="1" si="8"/>
        <v/>
      </c>
      <c r="R124" s="31"/>
      <c r="S124" s="31"/>
      <c r="T124" s="31"/>
      <c r="U124" s="31"/>
      <c r="V124" s="17" t="str">
        <f t="shared" si="12"/>
        <v/>
      </c>
      <c r="W124" s="17" t="str">
        <f t="shared" ca="1" si="10"/>
        <v/>
      </c>
      <c r="X124" s="17" t="str">
        <f t="shared" ca="1" si="11"/>
        <v/>
      </c>
      <c r="Y124" s="17" t="str">
        <f t="shared" ca="1" si="9"/>
        <v/>
      </c>
    </row>
    <row r="125" spans="1:25" x14ac:dyDescent="0.25">
      <c r="A125" s="3">
        <v>41410</v>
      </c>
      <c r="B125" s="6"/>
      <c r="C125" s="6"/>
      <c r="D125" s="7"/>
      <c r="E125" s="7"/>
      <c r="F125" s="7"/>
      <c r="G125" s="7"/>
      <c r="H125" s="7"/>
      <c r="I125" s="7"/>
      <c r="J125" s="7"/>
      <c r="K125" s="7" t="str">
        <f t="shared" si="7"/>
        <v/>
      </c>
      <c r="L125" s="10" t="str">
        <f>IF(B125="","",interp(B125,Data!$B$5:$B$464,Data!$D$5:$D$464))</f>
        <v/>
      </c>
      <c r="M125" s="10" t="str">
        <f>IF(ISERROR(L125/Data!$D$464),"",IF(L125/Data!$D$464&lt;=0.4,"Yes - No Passthroughs","No - Relase Inflows"))</f>
        <v/>
      </c>
      <c r="N125" s="13" t="str">
        <f ca="1">IF(ISERROR(IF((L125-L124-(D125/12*[1]!interp(B125,Data!$B$5:$B$464,Data!$C$5:$C$464))+E125-R125)&lt;0,0,(L125-L124-(D125/12*[1]!interp(B125,Data!$B$5:$B$464,Data!$C$5:$C$464))+E125-R125))),"",IF((L125-L124-(D125/12*[1]!interp(B125,Data!$B$5:$B$464,Data!$C$5:$C$464))+E125-R125)&lt;0,0,(L125-L124-(D125/12*[1]!interp(B125,Data!$B$5:$B$464,Data!$C$5:$C$464))+E125-R125)))</f>
        <v/>
      </c>
      <c r="O125" s="33" t="str">
        <f>IF(G125="","",interp(G125,Data!$F$5:$F$286,Data!$H$5:$H$286))</f>
        <v/>
      </c>
      <c r="P125" s="13" t="str">
        <f>IF(O125="","",IF(O125-O124-interp(G125,Data!$F$5:$F$286,Data!$G$5:$G$286)*H125/12-I125+J125&lt;0,0,O125-O124-interp(G125,Data!$F$5:$F$286,Data!$G$5:$G$286)*H125/12-I125+J125))</f>
        <v/>
      </c>
      <c r="Q125" s="12" t="str">
        <f t="shared" ca="1" si="8"/>
        <v/>
      </c>
      <c r="R125" s="31"/>
      <c r="S125" s="31"/>
      <c r="T125" s="31"/>
      <c r="U125" s="31"/>
      <c r="V125" s="17" t="str">
        <f t="shared" si="12"/>
        <v/>
      </c>
      <c r="W125" s="17" t="str">
        <f t="shared" ca="1" si="10"/>
        <v/>
      </c>
      <c r="X125" s="17" t="str">
        <f t="shared" ca="1" si="11"/>
        <v/>
      </c>
      <c r="Y125" s="17" t="str">
        <f t="shared" ca="1" si="9"/>
        <v/>
      </c>
    </row>
    <row r="126" spans="1:25" x14ac:dyDescent="0.25">
      <c r="A126" s="3">
        <v>41411</v>
      </c>
      <c r="B126" s="6"/>
      <c r="C126" s="6"/>
      <c r="D126" s="7"/>
      <c r="E126" s="7"/>
      <c r="F126" s="7"/>
      <c r="G126" s="7"/>
      <c r="H126" s="7"/>
      <c r="I126" s="7"/>
      <c r="J126" s="7"/>
      <c r="K126" s="7" t="str">
        <f t="shared" si="7"/>
        <v/>
      </c>
      <c r="L126" s="10" t="str">
        <f>IF(B126="","",interp(B126,Data!$B$5:$B$464,Data!$D$5:$D$464))</f>
        <v/>
      </c>
      <c r="M126" s="10" t="str">
        <f>IF(ISERROR(L126/Data!$D$464),"",IF(L126/Data!$D$464&lt;=0.4,"Yes - No Passthroughs","No - Relase Inflows"))</f>
        <v/>
      </c>
      <c r="N126" s="13" t="str">
        <f ca="1">IF(ISERROR(IF((L126-L125-(D126/12*[1]!interp(B126,Data!$B$5:$B$464,Data!$C$5:$C$464))+E126-R126)&lt;0,0,(L126-L125-(D126/12*[1]!interp(B126,Data!$B$5:$B$464,Data!$C$5:$C$464))+E126-R126))),"",IF((L126-L125-(D126/12*[1]!interp(B126,Data!$B$5:$B$464,Data!$C$5:$C$464))+E126-R126)&lt;0,0,(L126-L125-(D126/12*[1]!interp(B126,Data!$B$5:$B$464,Data!$C$5:$C$464))+E126-R126)))</f>
        <v/>
      </c>
      <c r="O126" s="33" t="str">
        <f>IF(G126="","",interp(G126,Data!$F$5:$F$286,Data!$H$5:$H$286))</f>
        <v/>
      </c>
      <c r="P126" s="13" t="str">
        <f>IF(O126="","",IF(O126-O125-interp(G126,Data!$F$5:$F$286,Data!$G$5:$G$286)*H126/12-I126+J126&lt;0,0,O126-O125-interp(G126,Data!$F$5:$F$286,Data!$G$5:$G$286)*H126/12-I126+J126))</f>
        <v/>
      </c>
      <c r="Q126" s="12" t="str">
        <f t="shared" ca="1" si="8"/>
        <v/>
      </c>
      <c r="R126" s="31"/>
      <c r="S126" s="31"/>
      <c r="T126" s="31"/>
      <c r="U126" s="31"/>
      <c r="V126" s="17" t="str">
        <f t="shared" si="12"/>
        <v/>
      </c>
      <c r="W126" s="17" t="str">
        <f t="shared" ca="1" si="10"/>
        <v/>
      </c>
      <c r="X126" s="17" t="str">
        <f t="shared" ca="1" si="11"/>
        <v/>
      </c>
      <c r="Y126" s="17" t="str">
        <f t="shared" ca="1" si="9"/>
        <v/>
      </c>
    </row>
    <row r="127" spans="1:25" x14ac:dyDescent="0.25">
      <c r="A127" s="3">
        <v>41412</v>
      </c>
      <c r="B127" s="6"/>
      <c r="C127" s="6"/>
      <c r="D127" s="7"/>
      <c r="E127" s="7"/>
      <c r="F127" s="7"/>
      <c r="G127" s="7"/>
      <c r="H127" s="7"/>
      <c r="I127" s="7"/>
      <c r="J127" s="7"/>
      <c r="K127" s="7" t="str">
        <f t="shared" si="7"/>
        <v/>
      </c>
      <c r="L127" s="10" t="str">
        <f>IF(B127="","",interp(B127,Data!$B$5:$B$464,Data!$D$5:$D$464))</f>
        <v/>
      </c>
      <c r="M127" s="10" t="str">
        <f>IF(ISERROR(L127/Data!$D$464),"",IF(L127/Data!$D$464&lt;=0.4,"Yes - No Passthroughs","No - Relase Inflows"))</f>
        <v/>
      </c>
      <c r="N127" s="13" t="str">
        <f ca="1">IF(ISERROR(IF((L127-L126-(D127/12*[1]!interp(B127,Data!$B$5:$B$464,Data!$C$5:$C$464))+E127-R127)&lt;0,0,(L127-L126-(D127/12*[1]!interp(B127,Data!$B$5:$B$464,Data!$C$5:$C$464))+E127-R127))),"",IF((L127-L126-(D127/12*[1]!interp(B127,Data!$B$5:$B$464,Data!$C$5:$C$464))+E127-R127)&lt;0,0,(L127-L126-(D127/12*[1]!interp(B127,Data!$B$5:$B$464,Data!$C$5:$C$464))+E127-R127)))</f>
        <v/>
      </c>
      <c r="O127" s="33" t="str">
        <f>IF(G127="","",interp(G127,Data!$F$5:$F$286,Data!$H$5:$H$286))</f>
        <v/>
      </c>
      <c r="P127" s="13" t="str">
        <f>IF(O127="","",IF(O127-O126-interp(G127,Data!$F$5:$F$286,Data!$G$5:$G$286)*H127/12-I127+J127&lt;0,0,O127-O126-interp(G127,Data!$F$5:$F$286,Data!$G$5:$G$286)*H127/12-I127+J127))</f>
        <v/>
      </c>
      <c r="Q127" s="12" t="str">
        <f t="shared" ca="1" si="8"/>
        <v/>
      </c>
      <c r="R127" s="31"/>
      <c r="S127" s="31"/>
      <c r="T127" s="31"/>
      <c r="U127" s="31"/>
      <c r="V127" s="17" t="str">
        <f t="shared" si="12"/>
        <v/>
      </c>
      <c r="W127" s="17" t="str">
        <f t="shared" ca="1" si="10"/>
        <v/>
      </c>
      <c r="X127" s="17" t="str">
        <f t="shared" ca="1" si="11"/>
        <v/>
      </c>
      <c r="Y127" s="17" t="str">
        <f t="shared" ca="1" si="9"/>
        <v/>
      </c>
    </row>
    <row r="128" spans="1:25" x14ac:dyDescent="0.25">
      <c r="A128" s="3">
        <v>41413</v>
      </c>
      <c r="B128" s="6"/>
      <c r="C128" s="6"/>
      <c r="D128" s="7"/>
      <c r="E128" s="7"/>
      <c r="F128" s="7"/>
      <c r="G128" s="7"/>
      <c r="H128" s="7"/>
      <c r="I128" s="7"/>
      <c r="J128" s="7"/>
      <c r="K128" s="7" t="str">
        <f t="shared" si="7"/>
        <v/>
      </c>
      <c r="L128" s="10" t="str">
        <f>IF(B128="","",interp(B128,Data!$B$5:$B$464,Data!$D$5:$D$464))</f>
        <v/>
      </c>
      <c r="M128" s="10" t="str">
        <f>IF(ISERROR(L128/Data!$D$464),"",IF(L128/Data!$D$464&lt;=0.4,"Yes - No Passthroughs","No - Relase Inflows"))</f>
        <v/>
      </c>
      <c r="N128" s="13" t="str">
        <f ca="1">IF(ISERROR(IF((L128-L127-(D128/12*[1]!interp(B128,Data!$B$5:$B$464,Data!$C$5:$C$464))+E128-R128)&lt;0,0,(L128-L127-(D128/12*[1]!interp(B128,Data!$B$5:$B$464,Data!$C$5:$C$464))+E128-R128))),"",IF((L128-L127-(D128/12*[1]!interp(B128,Data!$B$5:$B$464,Data!$C$5:$C$464))+E128-R128)&lt;0,0,(L128-L127-(D128/12*[1]!interp(B128,Data!$B$5:$B$464,Data!$C$5:$C$464))+E128-R128)))</f>
        <v/>
      </c>
      <c r="O128" s="33" t="str">
        <f>IF(G128="","",interp(G128,Data!$F$5:$F$286,Data!$H$5:$H$286))</f>
        <v/>
      </c>
      <c r="P128" s="13" t="str">
        <f>IF(O128="","",IF(O128-O127-interp(G128,Data!$F$5:$F$286,Data!$G$5:$G$286)*H128/12-I128+J128&lt;0,0,O128-O127-interp(G128,Data!$F$5:$F$286,Data!$G$5:$G$286)*H128/12-I128+J128))</f>
        <v/>
      </c>
      <c r="Q128" s="12" t="str">
        <f t="shared" ca="1" si="8"/>
        <v/>
      </c>
      <c r="R128" s="31"/>
      <c r="S128" s="31"/>
      <c r="T128" s="31"/>
      <c r="U128" s="31"/>
      <c r="V128" s="17" t="str">
        <f t="shared" si="12"/>
        <v/>
      </c>
      <c r="W128" s="17" t="str">
        <f t="shared" ca="1" si="10"/>
        <v/>
      </c>
      <c r="X128" s="17" t="str">
        <f t="shared" ca="1" si="11"/>
        <v/>
      </c>
      <c r="Y128" s="17" t="str">
        <f t="shared" ca="1" si="9"/>
        <v/>
      </c>
    </row>
    <row r="129" spans="1:25" x14ac:dyDescent="0.25">
      <c r="A129" s="3">
        <v>41414</v>
      </c>
      <c r="B129" s="6"/>
      <c r="C129" s="6"/>
      <c r="D129" s="7"/>
      <c r="E129" s="7"/>
      <c r="F129" s="7"/>
      <c r="G129" s="7"/>
      <c r="H129" s="7"/>
      <c r="I129" s="7"/>
      <c r="J129" s="7"/>
      <c r="K129" s="7" t="str">
        <f t="shared" si="7"/>
        <v/>
      </c>
      <c r="L129" s="10" t="str">
        <f>IF(B129="","",interp(B129,Data!$B$5:$B$464,Data!$D$5:$D$464))</f>
        <v/>
      </c>
      <c r="M129" s="10" t="str">
        <f>IF(ISERROR(L129/Data!$D$464),"",IF(L129/Data!$D$464&lt;=0.4,"Yes - No Passthroughs","No - Relase Inflows"))</f>
        <v/>
      </c>
      <c r="N129" s="13" t="str">
        <f ca="1">IF(ISERROR(IF((L129-L128-(D129/12*[1]!interp(B129,Data!$B$5:$B$464,Data!$C$5:$C$464))+E129-R129)&lt;0,0,(L129-L128-(D129/12*[1]!interp(B129,Data!$B$5:$B$464,Data!$C$5:$C$464))+E129-R129))),"",IF((L129-L128-(D129/12*[1]!interp(B129,Data!$B$5:$B$464,Data!$C$5:$C$464))+E129-R129)&lt;0,0,(L129-L128-(D129/12*[1]!interp(B129,Data!$B$5:$B$464,Data!$C$5:$C$464))+E129-R129)))</f>
        <v/>
      </c>
      <c r="O129" s="33" t="str">
        <f>IF(G129="","",interp(G129,Data!$F$5:$F$286,Data!$H$5:$H$286))</f>
        <v/>
      </c>
      <c r="P129" s="13" t="str">
        <f>IF(O129="","",IF(O129-O128-interp(G129,Data!$F$5:$F$286,Data!$G$5:$G$286)*H129/12-I129+J129&lt;0,0,O129-O128-interp(G129,Data!$F$5:$F$286,Data!$G$5:$G$286)*H129/12-I129+J129))</f>
        <v/>
      </c>
      <c r="Q129" s="12" t="str">
        <f t="shared" ca="1" si="8"/>
        <v/>
      </c>
      <c r="R129" s="31"/>
      <c r="S129" s="31"/>
      <c r="T129" s="31"/>
      <c r="U129" s="31"/>
      <c r="V129" s="17" t="str">
        <f t="shared" si="12"/>
        <v/>
      </c>
      <c r="W129" s="17" t="str">
        <f t="shared" ca="1" si="10"/>
        <v/>
      </c>
      <c r="X129" s="17" t="str">
        <f t="shared" ca="1" si="11"/>
        <v/>
      </c>
      <c r="Y129" s="17" t="str">
        <f t="shared" ca="1" si="9"/>
        <v/>
      </c>
    </row>
    <row r="130" spans="1:25" x14ac:dyDescent="0.25">
      <c r="A130" s="3">
        <v>41415</v>
      </c>
      <c r="B130" s="6"/>
      <c r="C130" s="6"/>
      <c r="D130" s="7"/>
      <c r="E130" s="7"/>
      <c r="F130" s="7"/>
      <c r="G130" s="7"/>
      <c r="H130" s="7"/>
      <c r="I130" s="7"/>
      <c r="J130" s="7"/>
      <c r="K130" s="7" t="str">
        <f t="shared" si="7"/>
        <v/>
      </c>
      <c r="L130" s="10" t="str">
        <f>IF(B130="","",interp(B130,Data!$B$5:$B$464,Data!$D$5:$D$464))</f>
        <v/>
      </c>
      <c r="M130" s="10" t="str">
        <f>IF(ISERROR(L130/Data!$D$464),"",IF(L130/Data!$D$464&lt;=0.4,"Yes - No Passthroughs","No - Relase Inflows"))</f>
        <v/>
      </c>
      <c r="N130" s="13" t="str">
        <f ca="1">IF(ISERROR(IF((L130-L129-(D130/12*[1]!interp(B130,Data!$B$5:$B$464,Data!$C$5:$C$464))+E130-R130)&lt;0,0,(L130-L129-(D130/12*[1]!interp(B130,Data!$B$5:$B$464,Data!$C$5:$C$464))+E130-R130))),"",IF((L130-L129-(D130/12*[1]!interp(B130,Data!$B$5:$B$464,Data!$C$5:$C$464))+E130-R130)&lt;0,0,(L130-L129-(D130/12*[1]!interp(B130,Data!$B$5:$B$464,Data!$C$5:$C$464))+E130-R130)))</f>
        <v/>
      </c>
      <c r="O130" s="33" t="str">
        <f>IF(G130="","",interp(G130,Data!$F$5:$F$286,Data!$H$5:$H$286))</f>
        <v/>
      </c>
      <c r="P130" s="13" t="str">
        <f>IF(O130="","",IF(O130-O129-interp(G130,Data!$F$5:$F$286,Data!$G$5:$G$286)*H130/12-I130+J130&lt;0,0,O130-O129-interp(G130,Data!$F$5:$F$286,Data!$G$5:$G$286)*H130/12-I130+J130))</f>
        <v/>
      </c>
      <c r="Q130" s="12" t="str">
        <f t="shared" ca="1" si="8"/>
        <v/>
      </c>
      <c r="R130" s="31"/>
      <c r="S130" s="31"/>
      <c r="T130" s="31"/>
      <c r="U130" s="31"/>
      <c r="V130" s="17" t="str">
        <f t="shared" si="12"/>
        <v/>
      </c>
      <c r="W130" s="17" t="str">
        <f t="shared" ca="1" si="10"/>
        <v/>
      </c>
      <c r="X130" s="17" t="str">
        <f t="shared" ca="1" si="11"/>
        <v/>
      </c>
      <c r="Y130" s="17" t="str">
        <f t="shared" ca="1" si="9"/>
        <v/>
      </c>
    </row>
    <row r="131" spans="1:25" x14ac:dyDescent="0.25">
      <c r="A131" s="3">
        <v>41416</v>
      </c>
      <c r="B131" s="6"/>
      <c r="C131" s="6"/>
      <c r="D131" s="7"/>
      <c r="E131" s="7"/>
      <c r="F131" s="7"/>
      <c r="G131" s="7"/>
      <c r="H131" s="7"/>
      <c r="I131" s="7"/>
      <c r="J131" s="7"/>
      <c r="K131" s="7" t="str">
        <f t="shared" si="7"/>
        <v/>
      </c>
      <c r="L131" s="10" t="str">
        <f>IF(B131="","",interp(B131,Data!$B$5:$B$464,Data!$D$5:$D$464))</f>
        <v/>
      </c>
      <c r="M131" s="10" t="str">
        <f>IF(ISERROR(L131/Data!$D$464),"",IF(L131/Data!$D$464&lt;=0.4,"Yes - No Passthroughs","No - Relase Inflows"))</f>
        <v/>
      </c>
      <c r="N131" s="13" t="str">
        <f ca="1">IF(ISERROR(IF((L131-L130-(D131/12*[1]!interp(B131,Data!$B$5:$B$464,Data!$C$5:$C$464))+E131-R131)&lt;0,0,(L131-L130-(D131/12*[1]!interp(B131,Data!$B$5:$B$464,Data!$C$5:$C$464))+E131-R131))),"",IF((L131-L130-(D131/12*[1]!interp(B131,Data!$B$5:$B$464,Data!$C$5:$C$464))+E131-R131)&lt;0,0,(L131-L130-(D131/12*[1]!interp(B131,Data!$B$5:$B$464,Data!$C$5:$C$464))+E131-R131)))</f>
        <v/>
      </c>
      <c r="O131" s="33" t="str">
        <f>IF(G131="","",interp(G131,Data!$F$5:$F$286,Data!$H$5:$H$286))</f>
        <v/>
      </c>
      <c r="P131" s="13" t="str">
        <f>IF(O131="","",IF(O131-O130-interp(G131,Data!$F$5:$F$286,Data!$G$5:$G$286)*H131/12-I131+J131&lt;0,0,O131-O130-interp(G131,Data!$F$5:$F$286,Data!$G$5:$G$286)*H131/12-I131+J131))</f>
        <v/>
      </c>
      <c r="Q131" s="12" t="str">
        <f t="shared" ca="1" si="8"/>
        <v/>
      </c>
      <c r="R131" s="31"/>
      <c r="S131" s="31"/>
      <c r="T131" s="31"/>
      <c r="U131" s="31"/>
      <c r="V131" s="17" t="str">
        <f t="shared" si="12"/>
        <v/>
      </c>
      <c r="W131" s="17" t="str">
        <f t="shared" ca="1" si="10"/>
        <v/>
      </c>
      <c r="X131" s="17" t="str">
        <f t="shared" ca="1" si="11"/>
        <v/>
      </c>
      <c r="Y131" s="17" t="str">
        <f t="shared" ca="1" si="9"/>
        <v/>
      </c>
    </row>
    <row r="132" spans="1:25" x14ac:dyDescent="0.25">
      <c r="A132" s="3">
        <v>41417</v>
      </c>
      <c r="B132" s="6"/>
      <c r="C132" s="6"/>
      <c r="D132" s="7"/>
      <c r="E132" s="7"/>
      <c r="F132" s="7"/>
      <c r="G132" s="7"/>
      <c r="H132" s="7"/>
      <c r="I132" s="7"/>
      <c r="J132" s="7"/>
      <c r="K132" s="7" t="str">
        <f t="shared" si="7"/>
        <v/>
      </c>
      <c r="L132" s="10" t="str">
        <f>IF(B132="","",interp(B132,Data!$B$5:$B$464,Data!$D$5:$D$464))</f>
        <v/>
      </c>
      <c r="M132" s="10" t="str">
        <f>IF(ISERROR(L132/Data!$D$464),"",IF(L132/Data!$D$464&lt;=0.4,"Yes - No Passthroughs","No - Relase Inflows"))</f>
        <v/>
      </c>
      <c r="N132" s="13" t="str">
        <f ca="1">IF(ISERROR(IF((L132-L131-(D132/12*[1]!interp(B132,Data!$B$5:$B$464,Data!$C$5:$C$464))+E132-R132)&lt;0,0,(L132-L131-(D132/12*[1]!interp(B132,Data!$B$5:$B$464,Data!$C$5:$C$464))+E132-R132))),"",IF((L132-L131-(D132/12*[1]!interp(B132,Data!$B$5:$B$464,Data!$C$5:$C$464))+E132-R132)&lt;0,0,(L132-L131-(D132/12*[1]!interp(B132,Data!$B$5:$B$464,Data!$C$5:$C$464))+E132-R132)))</f>
        <v/>
      </c>
      <c r="O132" s="33" t="str">
        <f>IF(G132="","",interp(G132,Data!$F$5:$F$286,Data!$H$5:$H$286))</f>
        <v/>
      </c>
      <c r="P132" s="13" t="str">
        <f>IF(O132="","",IF(O132-O131-interp(G132,Data!$F$5:$F$286,Data!$G$5:$G$286)*H132/12-I132+J132&lt;0,0,O132-O131-interp(G132,Data!$F$5:$F$286,Data!$G$5:$G$286)*H132/12-I132+J132))</f>
        <v/>
      </c>
      <c r="Q132" s="12" t="str">
        <f t="shared" ca="1" si="8"/>
        <v/>
      </c>
      <c r="R132" s="31"/>
      <c r="S132" s="31"/>
      <c r="T132" s="31"/>
      <c r="U132" s="31"/>
      <c r="V132" s="17" t="str">
        <f t="shared" si="12"/>
        <v/>
      </c>
      <c r="W132" s="17" t="str">
        <f t="shared" ca="1" si="10"/>
        <v/>
      </c>
      <c r="X132" s="17" t="str">
        <f t="shared" ca="1" si="11"/>
        <v/>
      </c>
      <c r="Y132" s="17" t="str">
        <f t="shared" ca="1" si="9"/>
        <v/>
      </c>
    </row>
    <row r="133" spans="1:25" x14ac:dyDescent="0.25">
      <c r="A133" s="3">
        <v>41418</v>
      </c>
      <c r="B133" s="6"/>
      <c r="C133" s="6"/>
      <c r="D133" s="7"/>
      <c r="E133" s="7"/>
      <c r="F133" s="7"/>
      <c r="G133" s="7"/>
      <c r="H133" s="7"/>
      <c r="I133" s="7"/>
      <c r="J133" s="7"/>
      <c r="K133" s="7" t="str">
        <f t="shared" ref="K133:K196" si="13">IF(ISBLANK(J133),"",E133-I133)</f>
        <v/>
      </c>
      <c r="L133" s="10" t="str">
        <f>IF(B133="","",interp(B133,Data!$B$5:$B$464,Data!$D$5:$D$464))</f>
        <v/>
      </c>
      <c r="M133" s="10" t="str">
        <f>IF(ISERROR(L133/Data!$D$464),"",IF(L133/Data!$D$464&lt;=0.4,"Yes - No Passthroughs","No - Relase Inflows"))</f>
        <v/>
      </c>
      <c r="N133" s="13" t="str">
        <f ca="1">IF(ISERROR(IF((L133-L132-(D133/12*[1]!interp(B133,Data!$B$5:$B$464,Data!$C$5:$C$464))+E133-R133)&lt;0,0,(L133-L132-(D133/12*[1]!interp(B133,Data!$B$5:$B$464,Data!$C$5:$C$464))+E133-R133))),"",IF((L133-L132-(D133/12*[1]!interp(B133,Data!$B$5:$B$464,Data!$C$5:$C$464))+E133-R133)&lt;0,0,(L133-L132-(D133/12*[1]!interp(B133,Data!$B$5:$B$464,Data!$C$5:$C$464))+E133-R133)))</f>
        <v/>
      </c>
      <c r="O133" s="33" t="str">
        <f>IF(G133="","",interp(G133,Data!$F$5:$F$286,Data!$H$5:$H$286))</f>
        <v/>
      </c>
      <c r="P133" s="13" t="str">
        <f>IF(O133="","",IF(O133-O132-interp(G133,Data!$F$5:$F$286,Data!$G$5:$G$286)*H133/12-I133+J133&lt;0,0,O133-O132-interp(G133,Data!$F$5:$F$286,Data!$G$5:$G$286)*H133/12-I133+J133))</f>
        <v/>
      </c>
      <c r="Q133" s="12" t="str">
        <f t="shared" ca="1" si="8"/>
        <v/>
      </c>
      <c r="R133" s="31"/>
      <c r="S133" s="31"/>
      <c r="T133" s="31"/>
      <c r="U133" s="31"/>
      <c r="V133" s="17" t="str">
        <f t="shared" si="12"/>
        <v/>
      </c>
      <c r="W133" s="17" t="str">
        <f t="shared" ca="1" si="10"/>
        <v/>
      </c>
      <c r="X133" s="17" t="str">
        <f t="shared" ca="1" si="11"/>
        <v/>
      </c>
      <c r="Y133" s="17" t="str">
        <f t="shared" ca="1" si="9"/>
        <v/>
      </c>
    </row>
    <row r="134" spans="1:25" x14ac:dyDescent="0.25">
      <c r="A134" s="3">
        <v>41419</v>
      </c>
      <c r="B134" s="6"/>
      <c r="C134" s="6"/>
      <c r="D134" s="7"/>
      <c r="E134" s="7"/>
      <c r="F134" s="7"/>
      <c r="G134" s="7"/>
      <c r="H134" s="7"/>
      <c r="I134" s="7"/>
      <c r="J134" s="7"/>
      <c r="K134" s="7" t="str">
        <f t="shared" si="13"/>
        <v/>
      </c>
      <c r="L134" s="10" t="str">
        <f>IF(B134="","",interp(B134,Data!$B$5:$B$464,Data!$D$5:$D$464))</f>
        <v/>
      </c>
      <c r="M134" s="10" t="str">
        <f>IF(ISERROR(L134/Data!$D$464),"",IF(L134/Data!$D$464&lt;=0.4,"Yes - No Passthroughs","No - Relase Inflows"))</f>
        <v/>
      </c>
      <c r="N134" s="13" t="str">
        <f ca="1">IF(ISERROR(IF((L134-L133-(D134/12*[1]!interp(B134,Data!$B$5:$B$464,Data!$C$5:$C$464))+E134-R134)&lt;0,0,(L134-L133-(D134/12*[1]!interp(B134,Data!$B$5:$B$464,Data!$C$5:$C$464))+E134-R134))),"",IF((L134-L133-(D134/12*[1]!interp(B134,Data!$B$5:$B$464,Data!$C$5:$C$464))+E134-R134)&lt;0,0,(L134-L133-(D134/12*[1]!interp(B134,Data!$B$5:$B$464,Data!$C$5:$C$464))+E134-R134)))</f>
        <v/>
      </c>
      <c r="O134" s="33" t="str">
        <f>IF(G134="","",interp(G134,Data!$F$5:$F$286,Data!$H$5:$H$286))</f>
        <v/>
      </c>
      <c r="P134" s="13" t="str">
        <f>IF(O134="","",IF(O134-O133-interp(G134,Data!$F$5:$F$286,Data!$G$5:$G$286)*H134/12-I134+J134&lt;0,0,O134-O133-interp(G134,Data!$F$5:$F$286,Data!$G$5:$G$286)*H134/12-I134+J134))</f>
        <v/>
      </c>
      <c r="Q134" s="12" t="str">
        <f t="shared" ref="Q134:Q197" ca="1" si="14">IF(N134="","",N134+P134)</f>
        <v/>
      </c>
      <c r="R134" s="31"/>
      <c r="S134" s="31"/>
      <c r="T134" s="31"/>
      <c r="U134" s="31"/>
      <c r="V134" s="17" t="str">
        <f t="shared" si="12"/>
        <v/>
      </c>
      <c r="W134" s="17" t="str">
        <f t="shared" ca="1" si="10"/>
        <v/>
      </c>
      <c r="X134" s="17" t="str">
        <f t="shared" ca="1" si="11"/>
        <v/>
      </c>
      <c r="Y134" s="17" t="str">
        <f t="shared" ref="Y134:Y197" ca="1" si="15">IF(W134="","",IF(W134-X134&lt;0,0,W134-X134))</f>
        <v/>
      </c>
    </row>
    <row r="135" spans="1:25" x14ac:dyDescent="0.25">
      <c r="A135" s="3">
        <v>41420</v>
      </c>
      <c r="B135" s="6"/>
      <c r="C135" s="6"/>
      <c r="D135" s="7"/>
      <c r="E135" s="7"/>
      <c r="F135" s="7"/>
      <c r="G135" s="7"/>
      <c r="H135" s="7"/>
      <c r="I135" s="7"/>
      <c r="J135" s="7"/>
      <c r="K135" s="7" t="str">
        <f t="shared" si="13"/>
        <v/>
      </c>
      <c r="L135" s="10" t="str">
        <f>IF(B135="","",interp(B135,Data!$B$5:$B$464,Data!$D$5:$D$464))</f>
        <v/>
      </c>
      <c r="M135" s="10" t="str">
        <f>IF(ISERROR(L135/Data!$D$464),"",IF(L135/Data!$D$464&lt;=0.4,"Yes - No Passthroughs","No - Relase Inflows"))</f>
        <v/>
      </c>
      <c r="N135" s="13" t="str">
        <f ca="1">IF(ISERROR(IF((L135-L134-(D135/12*[1]!interp(B135,Data!$B$5:$B$464,Data!$C$5:$C$464))+E135-R135)&lt;0,0,(L135-L134-(D135/12*[1]!interp(B135,Data!$B$5:$B$464,Data!$C$5:$C$464))+E135-R135))),"",IF((L135-L134-(D135/12*[1]!interp(B135,Data!$B$5:$B$464,Data!$C$5:$C$464))+E135-R135)&lt;0,0,(L135-L134-(D135/12*[1]!interp(B135,Data!$B$5:$B$464,Data!$C$5:$C$464))+E135-R135)))</f>
        <v/>
      </c>
      <c r="O135" s="33" t="str">
        <f>IF(G135="","",interp(G135,Data!$F$5:$F$286,Data!$H$5:$H$286))</f>
        <v/>
      </c>
      <c r="P135" s="13" t="str">
        <f>IF(O135="","",IF(O135-O134-interp(G135,Data!$F$5:$F$286,Data!$G$5:$G$286)*H135/12-I135+J135&lt;0,0,O135-O134-interp(G135,Data!$F$5:$F$286,Data!$G$5:$G$286)*H135/12-I135+J135))</f>
        <v/>
      </c>
      <c r="Q135" s="12" t="str">
        <f t="shared" ca="1" si="14"/>
        <v/>
      </c>
      <c r="R135" s="31"/>
      <c r="S135" s="31"/>
      <c r="T135" s="31"/>
      <c r="U135" s="31"/>
      <c r="V135" s="17" t="str">
        <f t="shared" si="12"/>
        <v/>
      </c>
      <c r="W135" s="17" t="str">
        <f t="shared" ref="W135:W198" ca="1" si="16">IF(Q135="","",Q135+W134)</f>
        <v/>
      </c>
      <c r="X135" s="17" t="str">
        <f t="shared" ref="X135:X198" ca="1" si="17">IF(W135="","",X134+SUM(R135:U135))</f>
        <v/>
      </c>
      <c r="Y135" s="17" t="str">
        <f t="shared" ca="1" si="15"/>
        <v/>
      </c>
    </row>
    <row r="136" spans="1:25" x14ac:dyDescent="0.25">
      <c r="A136" s="3">
        <v>41421</v>
      </c>
      <c r="B136" s="6"/>
      <c r="C136" s="6"/>
      <c r="D136" s="7"/>
      <c r="E136" s="7"/>
      <c r="F136" s="7"/>
      <c r="G136" s="7"/>
      <c r="H136" s="7"/>
      <c r="I136" s="7"/>
      <c r="J136" s="7"/>
      <c r="K136" s="7" t="str">
        <f t="shared" si="13"/>
        <v/>
      </c>
      <c r="L136" s="10" t="str">
        <f>IF(B136="","",interp(B136,Data!$B$5:$B$464,Data!$D$5:$D$464))</f>
        <v/>
      </c>
      <c r="M136" s="10" t="str">
        <f>IF(ISERROR(L136/Data!$D$464),"",IF(L136/Data!$D$464&lt;=0.4,"Yes - No Passthroughs","No - Relase Inflows"))</f>
        <v/>
      </c>
      <c r="N136" s="13" t="str">
        <f ca="1">IF(ISERROR(IF((L136-L135-(D136/12*[1]!interp(B136,Data!$B$5:$B$464,Data!$C$5:$C$464))+E136-R136)&lt;0,0,(L136-L135-(D136/12*[1]!interp(B136,Data!$B$5:$B$464,Data!$C$5:$C$464))+E136-R136))),"",IF((L136-L135-(D136/12*[1]!interp(B136,Data!$B$5:$B$464,Data!$C$5:$C$464))+E136-R136)&lt;0,0,(L136-L135-(D136/12*[1]!interp(B136,Data!$B$5:$B$464,Data!$C$5:$C$464))+E136-R136)))</f>
        <v/>
      </c>
      <c r="O136" s="33" t="str">
        <f>IF(G136="","",interp(G136,Data!$F$5:$F$286,Data!$H$5:$H$286))</f>
        <v/>
      </c>
      <c r="P136" s="13" t="str">
        <f>IF(O136="","",IF(O136-O135-interp(G136,Data!$F$5:$F$286,Data!$G$5:$G$286)*H136/12-I136+J136&lt;0,0,O136-O135-interp(G136,Data!$F$5:$F$286,Data!$G$5:$G$286)*H136/12-I136+J136))</f>
        <v/>
      </c>
      <c r="Q136" s="12" t="str">
        <f t="shared" ca="1" si="14"/>
        <v/>
      </c>
      <c r="R136" s="31"/>
      <c r="S136" s="31"/>
      <c r="T136" s="31"/>
      <c r="U136" s="31"/>
      <c r="V136" s="17" t="str">
        <f t="shared" si="12"/>
        <v/>
      </c>
      <c r="W136" s="17" t="str">
        <f t="shared" ca="1" si="16"/>
        <v/>
      </c>
      <c r="X136" s="17" t="str">
        <f t="shared" ca="1" si="17"/>
        <v/>
      </c>
      <c r="Y136" s="17" t="str">
        <f t="shared" ca="1" si="15"/>
        <v/>
      </c>
    </row>
    <row r="137" spans="1:25" x14ac:dyDescent="0.25">
      <c r="A137" s="3">
        <v>41422</v>
      </c>
      <c r="B137" s="6"/>
      <c r="C137" s="6"/>
      <c r="D137" s="7"/>
      <c r="E137" s="7"/>
      <c r="F137" s="7"/>
      <c r="G137" s="7"/>
      <c r="H137" s="7"/>
      <c r="I137" s="7"/>
      <c r="J137" s="7"/>
      <c r="K137" s="7" t="str">
        <f t="shared" si="13"/>
        <v/>
      </c>
      <c r="L137" s="10" t="str">
        <f>IF(B137="","",interp(B137,Data!$B$5:$B$464,Data!$D$5:$D$464))</f>
        <v/>
      </c>
      <c r="M137" s="10" t="str">
        <f>IF(ISERROR(L137/Data!$D$464),"",IF(L137/Data!$D$464&lt;=0.4,"Yes - No Passthroughs","No - Relase Inflows"))</f>
        <v/>
      </c>
      <c r="N137" s="13" t="str">
        <f ca="1">IF(ISERROR(IF((L137-L136-(D137/12*[1]!interp(B137,Data!$B$5:$B$464,Data!$C$5:$C$464))+E137-R137)&lt;0,0,(L137-L136-(D137/12*[1]!interp(B137,Data!$B$5:$B$464,Data!$C$5:$C$464))+E137-R137))),"",IF((L137-L136-(D137/12*[1]!interp(B137,Data!$B$5:$B$464,Data!$C$5:$C$464))+E137-R137)&lt;0,0,(L137-L136-(D137/12*[1]!interp(B137,Data!$B$5:$B$464,Data!$C$5:$C$464))+E137-R137)))</f>
        <v/>
      </c>
      <c r="O137" s="33" t="str">
        <f>IF(G137="","",interp(G137,Data!$F$5:$F$286,Data!$H$5:$H$286))</f>
        <v/>
      </c>
      <c r="P137" s="13" t="str">
        <f>IF(O137="","",IF(O137-O136-interp(G137,Data!$F$5:$F$286,Data!$G$5:$G$286)*H137/12-I137+J137&lt;0,0,O137-O136-interp(G137,Data!$F$5:$F$286,Data!$G$5:$G$286)*H137/12-I137+J137))</f>
        <v/>
      </c>
      <c r="Q137" s="12" t="str">
        <f t="shared" ca="1" si="14"/>
        <v/>
      </c>
      <c r="R137" s="31"/>
      <c r="S137" s="31"/>
      <c r="T137" s="31"/>
      <c r="U137" s="31"/>
      <c r="V137" s="17" t="str">
        <f t="shared" si="12"/>
        <v/>
      </c>
      <c r="W137" s="17" t="str">
        <f t="shared" ca="1" si="16"/>
        <v/>
      </c>
      <c r="X137" s="17" t="str">
        <f t="shared" ca="1" si="17"/>
        <v/>
      </c>
      <c r="Y137" s="17" t="str">
        <f t="shared" ca="1" si="15"/>
        <v/>
      </c>
    </row>
    <row r="138" spans="1:25" x14ac:dyDescent="0.25">
      <c r="A138" s="3">
        <v>41423</v>
      </c>
      <c r="B138" s="6"/>
      <c r="C138" s="6"/>
      <c r="D138" s="7"/>
      <c r="E138" s="7"/>
      <c r="F138" s="7"/>
      <c r="G138" s="7"/>
      <c r="H138" s="7"/>
      <c r="I138" s="7"/>
      <c r="J138" s="7"/>
      <c r="K138" s="7" t="str">
        <f t="shared" si="13"/>
        <v/>
      </c>
      <c r="L138" s="10" t="str">
        <f>IF(B138="","",interp(B138,Data!$B$5:$B$464,Data!$D$5:$D$464))</f>
        <v/>
      </c>
      <c r="M138" s="10" t="str">
        <f>IF(ISERROR(L138/Data!$D$464),"",IF(L138/Data!$D$464&lt;=0.4,"Yes - No Passthroughs","No - Relase Inflows"))</f>
        <v/>
      </c>
      <c r="N138" s="13" t="str">
        <f ca="1">IF(ISERROR(IF((L138-L137-(D138/12*[1]!interp(B138,Data!$B$5:$B$464,Data!$C$5:$C$464))+E138-R138)&lt;0,0,(L138-L137-(D138/12*[1]!interp(B138,Data!$B$5:$B$464,Data!$C$5:$C$464))+E138-R138))),"",IF((L138-L137-(D138/12*[1]!interp(B138,Data!$B$5:$B$464,Data!$C$5:$C$464))+E138-R138)&lt;0,0,(L138-L137-(D138/12*[1]!interp(B138,Data!$B$5:$B$464,Data!$C$5:$C$464))+E138-R138)))</f>
        <v/>
      </c>
      <c r="O138" s="33" t="str">
        <f>IF(G138="","",interp(G138,Data!$F$5:$F$286,Data!$H$5:$H$286))</f>
        <v/>
      </c>
      <c r="P138" s="13" t="str">
        <f>IF(O138="","",IF(O138-O137-interp(G138,Data!$F$5:$F$286,Data!$G$5:$G$286)*H138/12-I138+J138&lt;0,0,O138-O137-interp(G138,Data!$F$5:$F$286,Data!$G$5:$G$286)*H138/12-I138+J138))</f>
        <v/>
      </c>
      <c r="Q138" s="12" t="str">
        <f t="shared" ca="1" si="14"/>
        <v/>
      </c>
      <c r="R138" s="31"/>
      <c r="S138" s="31"/>
      <c r="T138" s="31"/>
      <c r="U138" s="31"/>
      <c r="V138" s="17" t="str">
        <f t="shared" si="12"/>
        <v/>
      </c>
      <c r="W138" s="17" t="str">
        <f t="shared" ca="1" si="16"/>
        <v/>
      </c>
      <c r="X138" s="17" t="str">
        <f t="shared" ca="1" si="17"/>
        <v/>
      </c>
      <c r="Y138" s="17" t="str">
        <f t="shared" ca="1" si="15"/>
        <v/>
      </c>
    </row>
    <row r="139" spans="1:25" x14ac:dyDescent="0.25">
      <c r="A139" s="3">
        <v>41424</v>
      </c>
      <c r="B139" s="6"/>
      <c r="C139" s="6"/>
      <c r="D139" s="7"/>
      <c r="E139" s="7"/>
      <c r="F139" s="7"/>
      <c r="G139" s="7"/>
      <c r="H139" s="7"/>
      <c r="I139" s="7"/>
      <c r="J139" s="7"/>
      <c r="K139" s="7" t="str">
        <f t="shared" si="13"/>
        <v/>
      </c>
      <c r="L139" s="10" t="str">
        <f>IF(B139="","",interp(B139,Data!$B$5:$B$464,Data!$D$5:$D$464))</f>
        <v/>
      </c>
      <c r="M139" s="10" t="str">
        <f>IF(ISERROR(L139/Data!$D$464),"",IF(L139/Data!$D$464&lt;=0.4,"Yes - No Passthroughs","No - Relase Inflows"))</f>
        <v/>
      </c>
      <c r="N139" s="13" t="str">
        <f ca="1">IF(ISERROR(IF((L139-L138-(D139/12*[1]!interp(B139,Data!$B$5:$B$464,Data!$C$5:$C$464))+E139-R139)&lt;0,0,(L139-L138-(D139/12*[1]!interp(B139,Data!$B$5:$B$464,Data!$C$5:$C$464))+E139-R139))),"",IF((L139-L138-(D139/12*[1]!interp(B139,Data!$B$5:$B$464,Data!$C$5:$C$464))+E139-R139)&lt;0,0,(L139-L138-(D139/12*[1]!interp(B139,Data!$B$5:$B$464,Data!$C$5:$C$464))+E139-R139)))</f>
        <v/>
      </c>
      <c r="O139" s="33" t="str">
        <f>IF(G139="","",interp(G139,Data!$F$5:$F$286,Data!$H$5:$H$286))</f>
        <v/>
      </c>
      <c r="P139" s="13" t="str">
        <f>IF(O139="","",IF(O139-O138-interp(G139,Data!$F$5:$F$286,Data!$G$5:$G$286)*H139/12-I139+J139&lt;0,0,O139-O138-interp(G139,Data!$F$5:$F$286,Data!$G$5:$G$286)*H139/12-I139+J139))</f>
        <v/>
      </c>
      <c r="Q139" s="12" t="str">
        <f t="shared" ca="1" si="14"/>
        <v/>
      </c>
      <c r="R139" s="31"/>
      <c r="S139" s="31"/>
      <c r="T139" s="31"/>
      <c r="U139" s="31"/>
      <c r="V139" s="17" t="str">
        <f t="shared" si="12"/>
        <v/>
      </c>
      <c r="W139" s="17" t="str">
        <f t="shared" ca="1" si="16"/>
        <v/>
      </c>
      <c r="X139" s="17" t="str">
        <f t="shared" ca="1" si="17"/>
        <v/>
      </c>
      <c r="Y139" s="17" t="str">
        <f t="shared" ca="1" si="15"/>
        <v/>
      </c>
    </row>
    <row r="140" spans="1:25" x14ac:dyDescent="0.25">
      <c r="A140" s="3">
        <v>41425</v>
      </c>
      <c r="B140" s="6"/>
      <c r="C140" s="6"/>
      <c r="D140" s="7"/>
      <c r="E140" s="7"/>
      <c r="F140" s="7"/>
      <c r="G140" s="7"/>
      <c r="H140" s="7"/>
      <c r="I140" s="7"/>
      <c r="J140" s="7"/>
      <c r="K140" s="7" t="str">
        <f t="shared" si="13"/>
        <v/>
      </c>
      <c r="L140" s="10" t="str">
        <f>IF(B140="","",interp(B140,Data!$B$5:$B$464,Data!$D$5:$D$464))</f>
        <v/>
      </c>
      <c r="M140" s="10" t="str">
        <f>IF(ISERROR(L140/Data!$D$464),"",IF(L140/Data!$D$464&lt;=0.4,"Yes - No Passthroughs","No - Relase Inflows"))</f>
        <v/>
      </c>
      <c r="N140" s="13" t="str">
        <f ca="1">IF(ISERROR(IF((L140-L139-(D140/12*[1]!interp(B140,Data!$B$5:$B$464,Data!$C$5:$C$464))+E140-R140)&lt;0,0,(L140-L139-(D140/12*[1]!interp(B140,Data!$B$5:$B$464,Data!$C$5:$C$464))+E140-R140))),"",IF((L140-L139-(D140/12*[1]!interp(B140,Data!$B$5:$B$464,Data!$C$5:$C$464))+E140-R140)&lt;0,0,(L140-L139-(D140/12*[1]!interp(B140,Data!$B$5:$B$464,Data!$C$5:$C$464))+E140-R140)))</f>
        <v/>
      </c>
      <c r="O140" s="33" t="str">
        <f>IF(G140="","",interp(G140,Data!$F$5:$F$286,Data!$H$5:$H$286))</f>
        <v/>
      </c>
      <c r="P140" s="13" t="str">
        <f>IF(O140="","",IF(O140-O139-interp(G140,Data!$F$5:$F$286,Data!$G$5:$G$286)*H140/12-I140+J140&lt;0,0,O140-O139-interp(G140,Data!$F$5:$F$286,Data!$G$5:$G$286)*H140/12-I140+J140))</f>
        <v/>
      </c>
      <c r="Q140" s="12" t="str">
        <f t="shared" ca="1" si="14"/>
        <v/>
      </c>
      <c r="R140" s="31"/>
      <c r="S140" s="31"/>
      <c r="T140" s="31"/>
      <c r="U140" s="31"/>
      <c r="V140" s="17" t="str">
        <f t="shared" si="12"/>
        <v/>
      </c>
      <c r="W140" s="17" t="str">
        <f t="shared" ca="1" si="16"/>
        <v/>
      </c>
      <c r="X140" s="17" t="str">
        <f t="shared" ca="1" si="17"/>
        <v/>
      </c>
      <c r="Y140" s="17" t="str">
        <f t="shared" ca="1" si="15"/>
        <v/>
      </c>
    </row>
    <row r="141" spans="1:25" x14ac:dyDescent="0.25">
      <c r="A141" s="3">
        <v>41426</v>
      </c>
      <c r="B141" s="6"/>
      <c r="C141" s="6"/>
      <c r="D141" s="7"/>
      <c r="E141" s="7"/>
      <c r="F141" s="7"/>
      <c r="G141" s="7"/>
      <c r="H141" s="7"/>
      <c r="I141" s="7"/>
      <c r="J141" s="7"/>
      <c r="K141" s="7" t="str">
        <f t="shared" si="13"/>
        <v/>
      </c>
      <c r="L141" s="10" t="str">
        <f>IF(B141="","",interp(B141,Data!$B$5:$B$464,Data!$D$5:$D$464))</f>
        <v/>
      </c>
      <c r="M141" s="10" t="str">
        <f>IF(ISERROR(L141/Data!$D$464),"",IF(L141/Data!$D$464&lt;=0.4,"Yes - No Passthroughs","No - Relase Inflows"))</f>
        <v/>
      </c>
      <c r="N141" s="13" t="str">
        <f ca="1">IF(ISERROR(IF((L141-L140-(D141/12*[1]!interp(B141,Data!$B$5:$B$464,Data!$C$5:$C$464))+E141-R141)&lt;0,0,(L141-L140-(D141/12*[1]!interp(B141,Data!$B$5:$B$464,Data!$C$5:$C$464))+E141-R141))),"",IF((L141-L140-(D141/12*[1]!interp(B141,Data!$B$5:$B$464,Data!$C$5:$C$464))+E141-R141)&lt;0,0,(L141-L140-(D141/12*[1]!interp(B141,Data!$B$5:$B$464,Data!$C$5:$C$464))+E141-R141)))</f>
        <v/>
      </c>
      <c r="O141" s="33" t="str">
        <f>IF(G141="","",interp(G141,Data!$F$5:$F$286,Data!$H$5:$H$286))</f>
        <v/>
      </c>
      <c r="P141" s="13" t="str">
        <f>IF(O141="","",IF(O141-O140-interp(G141,Data!$F$5:$F$286,Data!$G$5:$G$286)*H141/12-I141+J141&lt;0,0,O141-O140-interp(G141,Data!$F$5:$F$286,Data!$G$5:$G$286)*H141/12-I141+J141))</f>
        <v/>
      </c>
      <c r="Q141" s="12" t="str">
        <f t="shared" ca="1" si="14"/>
        <v/>
      </c>
      <c r="R141" s="31"/>
      <c r="S141" s="31"/>
      <c r="T141" s="31"/>
      <c r="U141" s="31"/>
      <c r="V141" s="17" t="str">
        <f t="shared" ref="V141:V204" si="18">IF(ISERROR(K141+V140-U141),"",K141+V140-U141)</f>
        <v/>
      </c>
      <c r="W141" s="17" t="str">
        <f t="shared" ca="1" si="16"/>
        <v/>
      </c>
      <c r="X141" s="17" t="str">
        <f t="shared" ca="1" si="17"/>
        <v/>
      </c>
      <c r="Y141" s="17" t="str">
        <f t="shared" ca="1" si="15"/>
        <v/>
      </c>
    </row>
    <row r="142" spans="1:25" x14ac:dyDescent="0.25">
      <c r="A142" s="3">
        <v>41427</v>
      </c>
      <c r="B142" s="6"/>
      <c r="C142" s="6"/>
      <c r="D142" s="7"/>
      <c r="E142" s="7"/>
      <c r="F142" s="7"/>
      <c r="G142" s="7"/>
      <c r="H142" s="7"/>
      <c r="I142" s="7"/>
      <c r="J142" s="7"/>
      <c r="K142" s="7" t="str">
        <f t="shared" si="13"/>
        <v/>
      </c>
      <c r="L142" s="10" t="str">
        <f>IF(B142="","",interp(B142,Data!$B$5:$B$464,Data!$D$5:$D$464))</f>
        <v/>
      </c>
      <c r="M142" s="10" t="str">
        <f>IF(ISERROR(L142/Data!$D$464),"",IF(L142/Data!$D$464&lt;=0.4,"Yes - No Passthroughs","No - Relase Inflows"))</f>
        <v/>
      </c>
      <c r="N142" s="13" t="str">
        <f ca="1">IF(ISERROR(IF((L142-L141-(D142/12*[1]!interp(B142,Data!$B$5:$B$464,Data!$C$5:$C$464))+E142-R142)&lt;0,0,(L142-L141-(D142/12*[1]!interp(B142,Data!$B$5:$B$464,Data!$C$5:$C$464))+E142-R142))),"",IF((L142-L141-(D142/12*[1]!interp(B142,Data!$B$5:$B$464,Data!$C$5:$C$464))+E142-R142)&lt;0,0,(L142-L141-(D142/12*[1]!interp(B142,Data!$B$5:$B$464,Data!$C$5:$C$464))+E142-R142)))</f>
        <v/>
      </c>
      <c r="O142" s="33" t="str">
        <f>IF(G142="","",interp(G142,Data!$F$5:$F$286,Data!$H$5:$H$286))</f>
        <v/>
      </c>
      <c r="P142" s="13" t="str">
        <f>IF(O142="","",IF(O142-O141-interp(G142,Data!$F$5:$F$286,Data!$G$5:$G$286)*H142/12-I142+J142&lt;0,0,O142-O141-interp(G142,Data!$F$5:$F$286,Data!$G$5:$G$286)*H142/12-I142+J142))</f>
        <v/>
      </c>
      <c r="Q142" s="12" t="str">
        <f t="shared" ca="1" si="14"/>
        <v/>
      </c>
      <c r="R142" s="31"/>
      <c r="S142" s="31"/>
      <c r="T142" s="31"/>
      <c r="U142" s="31"/>
      <c r="V142" s="17" t="str">
        <f t="shared" si="18"/>
        <v/>
      </c>
      <c r="W142" s="17" t="str">
        <f t="shared" ca="1" si="16"/>
        <v/>
      </c>
      <c r="X142" s="17" t="str">
        <f t="shared" ca="1" si="17"/>
        <v/>
      </c>
      <c r="Y142" s="17" t="str">
        <f t="shared" ca="1" si="15"/>
        <v/>
      </c>
    </row>
    <row r="143" spans="1:25" x14ac:dyDescent="0.25">
      <c r="A143" s="3">
        <v>41428</v>
      </c>
      <c r="B143" s="6"/>
      <c r="C143" s="6"/>
      <c r="D143" s="7"/>
      <c r="E143" s="7"/>
      <c r="F143" s="7"/>
      <c r="G143" s="7"/>
      <c r="H143" s="7"/>
      <c r="I143" s="7"/>
      <c r="J143" s="7"/>
      <c r="K143" s="7" t="str">
        <f t="shared" si="13"/>
        <v/>
      </c>
      <c r="L143" s="10" t="str">
        <f>IF(B143="","",interp(B143,Data!$B$5:$B$464,Data!$D$5:$D$464))</f>
        <v/>
      </c>
      <c r="M143" s="10" t="str">
        <f>IF(ISERROR(L143/Data!$D$464),"",IF(L143/Data!$D$464&lt;=0.4,"Yes - No Passthroughs","No - Relase Inflows"))</f>
        <v/>
      </c>
      <c r="N143" s="13" t="str">
        <f ca="1">IF(ISERROR(IF((L143-L142-(D143/12*[1]!interp(B143,Data!$B$5:$B$464,Data!$C$5:$C$464))+E143-R143)&lt;0,0,(L143-L142-(D143/12*[1]!interp(B143,Data!$B$5:$B$464,Data!$C$5:$C$464))+E143-R143))),"",IF((L143-L142-(D143/12*[1]!interp(B143,Data!$B$5:$B$464,Data!$C$5:$C$464))+E143-R143)&lt;0,0,(L143-L142-(D143/12*[1]!interp(B143,Data!$B$5:$B$464,Data!$C$5:$C$464))+E143-R143)))</f>
        <v/>
      </c>
      <c r="O143" s="33" t="str">
        <f>IF(G143="","",interp(G143,Data!$F$5:$F$286,Data!$H$5:$H$286))</f>
        <v/>
      </c>
      <c r="P143" s="13" t="str">
        <f>IF(O143="","",IF(O143-O142-interp(G143,Data!$F$5:$F$286,Data!$G$5:$G$286)*H143/12-I143+J143&lt;0,0,O143-O142-interp(G143,Data!$F$5:$F$286,Data!$G$5:$G$286)*H143/12-I143+J143))</f>
        <v/>
      </c>
      <c r="Q143" s="12" t="str">
        <f t="shared" ca="1" si="14"/>
        <v/>
      </c>
      <c r="R143" s="31"/>
      <c r="S143" s="31"/>
      <c r="T143" s="31"/>
      <c r="U143" s="31"/>
      <c r="V143" s="17" t="str">
        <f t="shared" si="18"/>
        <v/>
      </c>
      <c r="W143" s="17" t="str">
        <f t="shared" ca="1" si="16"/>
        <v/>
      </c>
      <c r="X143" s="17" t="str">
        <f t="shared" ca="1" si="17"/>
        <v/>
      </c>
      <c r="Y143" s="17" t="str">
        <f t="shared" ca="1" si="15"/>
        <v/>
      </c>
    </row>
    <row r="144" spans="1:25" x14ac:dyDescent="0.25">
      <c r="A144" s="3">
        <v>41429</v>
      </c>
      <c r="B144" s="6"/>
      <c r="C144" s="6"/>
      <c r="D144" s="7"/>
      <c r="E144" s="7"/>
      <c r="F144" s="7"/>
      <c r="G144" s="7"/>
      <c r="H144" s="7"/>
      <c r="I144" s="7"/>
      <c r="J144" s="7"/>
      <c r="K144" s="7" t="str">
        <f t="shared" si="13"/>
        <v/>
      </c>
      <c r="L144" s="10" t="str">
        <f>IF(B144="","",interp(B144,Data!$B$5:$B$464,Data!$D$5:$D$464))</f>
        <v/>
      </c>
      <c r="M144" s="10" t="str">
        <f>IF(ISERROR(L144/Data!$D$464),"",IF(L144/Data!$D$464&lt;=0.4,"Yes - No Passthroughs","No - Relase Inflows"))</f>
        <v/>
      </c>
      <c r="N144" s="13" t="str">
        <f ca="1">IF(ISERROR(IF((L144-L143-(D144/12*[1]!interp(B144,Data!$B$5:$B$464,Data!$C$5:$C$464))+E144-R144)&lt;0,0,(L144-L143-(D144/12*[1]!interp(B144,Data!$B$5:$B$464,Data!$C$5:$C$464))+E144-R144))),"",IF((L144-L143-(D144/12*[1]!interp(B144,Data!$B$5:$B$464,Data!$C$5:$C$464))+E144-R144)&lt;0,0,(L144-L143-(D144/12*[1]!interp(B144,Data!$B$5:$B$464,Data!$C$5:$C$464))+E144-R144)))</f>
        <v/>
      </c>
      <c r="O144" s="33" t="str">
        <f>IF(G144="","",interp(G144,Data!$F$5:$F$286,Data!$H$5:$H$286))</f>
        <v/>
      </c>
      <c r="P144" s="13" t="str">
        <f>IF(O144="","",IF(O144-O143-interp(G144,Data!$F$5:$F$286,Data!$G$5:$G$286)*H144/12-I144+J144&lt;0,0,O144-O143-interp(G144,Data!$F$5:$F$286,Data!$G$5:$G$286)*H144/12-I144+J144))</f>
        <v/>
      </c>
      <c r="Q144" s="12" t="str">
        <f t="shared" ca="1" si="14"/>
        <v/>
      </c>
      <c r="R144" s="31"/>
      <c r="S144" s="31"/>
      <c r="T144" s="31"/>
      <c r="U144" s="31"/>
      <c r="V144" s="17" t="str">
        <f t="shared" si="18"/>
        <v/>
      </c>
      <c r="W144" s="17" t="str">
        <f t="shared" ca="1" si="16"/>
        <v/>
      </c>
      <c r="X144" s="17" t="str">
        <f t="shared" ca="1" si="17"/>
        <v/>
      </c>
      <c r="Y144" s="17" t="str">
        <f t="shared" ca="1" si="15"/>
        <v/>
      </c>
    </row>
    <row r="145" spans="1:25" x14ac:dyDescent="0.25">
      <c r="A145" s="3">
        <v>41430</v>
      </c>
      <c r="B145" s="6"/>
      <c r="C145" s="6"/>
      <c r="D145" s="7"/>
      <c r="E145" s="7"/>
      <c r="F145" s="7"/>
      <c r="G145" s="7"/>
      <c r="H145" s="7"/>
      <c r="I145" s="7"/>
      <c r="J145" s="7"/>
      <c r="K145" s="7" t="str">
        <f t="shared" si="13"/>
        <v/>
      </c>
      <c r="L145" s="10" t="str">
        <f>IF(B145="","",interp(B145,Data!$B$5:$B$464,Data!$D$5:$D$464))</f>
        <v/>
      </c>
      <c r="M145" s="10" t="str">
        <f>IF(ISERROR(L145/Data!$D$464),"",IF(L145/Data!$D$464&lt;=0.4,"Yes - No Passthroughs","No - Relase Inflows"))</f>
        <v/>
      </c>
      <c r="N145" s="13" t="str">
        <f ca="1">IF(ISERROR(IF((L145-L144-(D145/12*[1]!interp(B145,Data!$B$5:$B$464,Data!$C$5:$C$464))+E145-R145)&lt;0,0,(L145-L144-(D145/12*[1]!interp(B145,Data!$B$5:$B$464,Data!$C$5:$C$464))+E145-R145))),"",IF((L145-L144-(D145/12*[1]!interp(B145,Data!$B$5:$B$464,Data!$C$5:$C$464))+E145-R145)&lt;0,0,(L145-L144-(D145/12*[1]!interp(B145,Data!$B$5:$B$464,Data!$C$5:$C$464))+E145-R145)))</f>
        <v/>
      </c>
      <c r="O145" s="33" t="str">
        <f>IF(G145="","",interp(G145,Data!$F$5:$F$286,Data!$H$5:$H$286))</f>
        <v/>
      </c>
      <c r="P145" s="13" t="str">
        <f>IF(O145="","",IF(O145-O144-interp(G145,Data!$F$5:$F$286,Data!$G$5:$G$286)*H145/12-I145+J145&lt;0,0,O145-O144-interp(G145,Data!$F$5:$F$286,Data!$G$5:$G$286)*H145/12-I145+J145))</f>
        <v/>
      </c>
      <c r="Q145" s="12" t="str">
        <f t="shared" ca="1" si="14"/>
        <v/>
      </c>
      <c r="R145" s="31"/>
      <c r="S145" s="31"/>
      <c r="T145" s="31"/>
      <c r="U145" s="31"/>
      <c r="V145" s="17" t="str">
        <f t="shared" si="18"/>
        <v/>
      </c>
      <c r="W145" s="17" t="str">
        <f t="shared" ca="1" si="16"/>
        <v/>
      </c>
      <c r="X145" s="17" t="str">
        <f t="shared" ca="1" si="17"/>
        <v/>
      </c>
      <c r="Y145" s="17" t="str">
        <f t="shared" ca="1" si="15"/>
        <v/>
      </c>
    </row>
    <row r="146" spans="1:25" x14ac:dyDescent="0.25">
      <c r="A146" s="3">
        <v>41431</v>
      </c>
      <c r="B146" s="6"/>
      <c r="C146" s="6"/>
      <c r="D146" s="7"/>
      <c r="E146" s="7"/>
      <c r="F146" s="7"/>
      <c r="G146" s="7"/>
      <c r="H146" s="7"/>
      <c r="I146" s="7"/>
      <c r="J146" s="7"/>
      <c r="K146" s="7" t="str">
        <f t="shared" si="13"/>
        <v/>
      </c>
      <c r="L146" s="10" t="str">
        <f>IF(B146="","",interp(B146,Data!$B$5:$B$464,Data!$D$5:$D$464))</f>
        <v/>
      </c>
      <c r="M146" s="10" t="str">
        <f>IF(ISERROR(L146/Data!$D$464),"",IF(L146/Data!$D$464&lt;=0.4,"Yes - No Passthroughs","No - Relase Inflows"))</f>
        <v/>
      </c>
      <c r="N146" s="13" t="str">
        <f ca="1">IF(ISERROR(IF((L146-L145-(D146/12*[1]!interp(B146,Data!$B$5:$B$464,Data!$C$5:$C$464))+E146-R146)&lt;0,0,(L146-L145-(D146/12*[1]!interp(B146,Data!$B$5:$B$464,Data!$C$5:$C$464))+E146-R146))),"",IF((L146-L145-(D146/12*[1]!interp(B146,Data!$B$5:$B$464,Data!$C$5:$C$464))+E146-R146)&lt;0,0,(L146-L145-(D146/12*[1]!interp(B146,Data!$B$5:$B$464,Data!$C$5:$C$464))+E146-R146)))</f>
        <v/>
      </c>
      <c r="O146" s="33" t="str">
        <f>IF(G146="","",interp(G146,Data!$F$5:$F$286,Data!$H$5:$H$286))</f>
        <v/>
      </c>
      <c r="P146" s="13" t="str">
        <f>IF(O146="","",IF(O146-O145-interp(G146,Data!$F$5:$F$286,Data!$G$5:$G$286)*H146/12-I146+J146&lt;0,0,O146-O145-interp(G146,Data!$F$5:$F$286,Data!$G$5:$G$286)*H146/12-I146+J146))</f>
        <v/>
      </c>
      <c r="Q146" s="12" t="str">
        <f t="shared" ca="1" si="14"/>
        <v/>
      </c>
      <c r="R146" s="31"/>
      <c r="S146" s="31"/>
      <c r="T146" s="31"/>
      <c r="U146" s="31"/>
      <c r="V146" s="17" t="str">
        <f t="shared" si="18"/>
        <v/>
      </c>
      <c r="W146" s="17" t="str">
        <f t="shared" ca="1" si="16"/>
        <v/>
      </c>
      <c r="X146" s="17" t="str">
        <f t="shared" ca="1" si="17"/>
        <v/>
      </c>
      <c r="Y146" s="17" t="str">
        <f t="shared" ca="1" si="15"/>
        <v/>
      </c>
    </row>
    <row r="147" spans="1:25" x14ac:dyDescent="0.25">
      <c r="A147" s="3">
        <v>41432</v>
      </c>
      <c r="B147" s="6"/>
      <c r="C147" s="6"/>
      <c r="D147" s="7"/>
      <c r="E147" s="7"/>
      <c r="F147" s="7"/>
      <c r="G147" s="7"/>
      <c r="H147" s="7"/>
      <c r="I147" s="7"/>
      <c r="J147" s="7"/>
      <c r="K147" s="7" t="str">
        <f t="shared" si="13"/>
        <v/>
      </c>
      <c r="L147" s="10" t="str">
        <f>IF(B147="","",interp(B147,Data!$B$5:$B$464,Data!$D$5:$D$464))</f>
        <v/>
      </c>
      <c r="M147" s="10" t="str">
        <f>IF(ISERROR(L147/Data!$D$464),"",IF(L147/Data!$D$464&lt;=0.4,"Yes - No Passthroughs","No - Relase Inflows"))</f>
        <v/>
      </c>
      <c r="N147" s="13" t="str">
        <f ca="1">IF(ISERROR(IF((L147-L146-(D147/12*[1]!interp(B147,Data!$B$5:$B$464,Data!$C$5:$C$464))+E147-R147)&lt;0,0,(L147-L146-(D147/12*[1]!interp(B147,Data!$B$5:$B$464,Data!$C$5:$C$464))+E147-R147))),"",IF((L147-L146-(D147/12*[1]!interp(B147,Data!$B$5:$B$464,Data!$C$5:$C$464))+E147-R147)&lt;0,0,(L147-L146-(D147/12*[1]!interp(B147,Data!$B$5:$B$464,Data!$C$5:$C$464))+E147-R147)))</f>
        <v/>
      </c>
      <c r="O147" s="33" t="str">
        <f>IF(G147="","",interp(G147,Data!$F$5:$F$286,Data!$H$5:$H$286))</f>
        <v/>
      </c>
      <c r="P147" s="13" t="str">
        <f>IF(O147="","",IF(O147-O146-interp(G147,Data!$F$5:$F$286,Data!$G$5:$G$286)*H147/12-I147+J147&lt;0,0,O147-O146-interp(G147,Data!$F$5:$F$286,Data!$G$5:$G$286)*H147/12-I147+J147))</f>
        <v/>
      </c>
      <c r="Q147" s="12" t="str">
        <f t="shared" ca="1" si="14"/>
        <v/>
      </c>
      <c r="R147" s="31"/>
      <c r="S147" s="31"/>
      <c r="T147" s="31"/>
      <c r="U147" s="31"/>
      <c r="V147" s="17" t="str">
        <f t="shared" si="18"/>
        <v/>
      </c>
      <c r="W147" s="17" t="str">
        <f t="shared" ca="1" si="16"/>
        <v/>
      </c>
      <c r="X147" s="17" t="str">
        <f t="shared" ca="1" si="17"/>
        <v/>
      </c>
      <c r="Y147" s="17" t="str">
        <f t="shared" ca="1" si="15"/>
        <v/>
      </c>
    </row>
    <row r="148" spans="1:25" x14ac:dyDescent="0.25">
      <c r="A148" s="3">
        <v>41433</v>
      </c>
      <c r="B148" s="6"/>
      <c r="C148" s="6"/>
      <c r="D148" s="7"/>
      <c r="E148" s="7"/>
      <c r="F148" s="7"/>
      <c r="G148" s="7"/>
      <c r="H148" s="7"/>
      <c r="I148" s="7"/>
      <c r="J148" s="7"/>
      <c r="K148" s="7" t="str">
        <f t="shared" si="13"/>
        <v/>
      </c>
      <c r="L148" s="10" t="str">
        <f>IF(B148="","",interp(B148,Data!$B$5:$B$464,Data!$D$5:$D$464))</f>
        <v/>
      </c>
      <c r="M148" s="10" t="str">
        <f>IF(ISERROR(L148/Data!$D$464),"",IF(L148/Data!$D$464&lt;=0.4,"Yes - No Passthroughs","No - Relase Inflows"))</f>
        <v/>
      </c>
      <c r="N148" s="13" t="str">
        <f ca="1">IF(ISERROR(IF((L148-L147-(D148/12*[1]!interp(B148,Data!$B$5:$B$464,Data!$C$5:$C$464))+E148-R148)&lt;0,0,(L148-L147-(D148/12*[1]!interp(B148,Data!$B$5:$B$464,Data!$C$5:$C$464))+E148-R148))),"",IF((L148-L147-(D148/12*[1]!interp(B148,Data!$B$5:$B$464,Data!$C$5:$C$464))+E148-R148)&lt;0,0,(L148-L147-(D148/12*[1]!interp(B148,Data!$B$5:$B$464,Data!$C$5:$C$464))+E148-R148)))</f>
        <v/>
      </c>
      <c r="O148" s="33" t="str">
        <f>IF(G148="","",interp(G148,Data!$F$5:$F$286,Data!$H$5:$H$286))</f>
        <v/>
      </c>
      <c r="P148" s="13" t="str">
        <f>IF(O148="","",IF(O148-O147-interp(G148,Data!$F$5:$F$286,Data!$G$5:$G$286)*H148/12-I148+J148&lt;0,0,O148-O147-interp(G148,Data!$F$5:$F$286,Data!$G$5:$G$286)*H148/12-I148+J148))</f>
        <v/>
      </c>
      <c r="Q148" s="12" t="str">
        <f t="shared" ca="1" si="14"/>
        <v/>
      </c>
      <c r="R148" s="31"/>
      <c r="S148" s="31"/>
      <c r="T148" s="31"/>
      <c r="U148" s="31"/>
      <c r="V148" s="17" t="str">
        <f t="shared" si="18"/>
        <v/>
      </c>
      <c r="W148" s="17" t="str">
        <f t="shared" ca="1" si="16"/>
        <v/>
      </c>
      <c r="X148" s="17" t="str">
        <f t="shared" ca="1" si="17"/>
        <v/>
      </c>
      <c r="Y148" s="17" t="str">
        <f t="shared" ca="1" si="15"/>
        <v/>
      </c>
    </row>
    <row r="149" spans="1:25" x14ac:dyDescent="0.25">
      <c r="A149" s="3">
        <v>41434</v>
      </c>
      <c r="B149" s="6"/>
      <c r="C149" s="6"/>
      <c r="D149" s="7"/>
      <c r="E149" s="7"/>
      <c r="F149" s="7"/>
      <c r="G149" s="7"/>
      <c r="H149" s="7"/>
      <c r="I149" s="7"/>
      <c r="J149" s="7"/>
      <c r="K149" s="7" t="str">
        <f t="shared" si="13"/>
        <v/>
      </c>
      <c r="L149" s="10" t="str">
        <f>IF(B149="","",interp(B149,Data!$B$5:$B$464,Data!$D$5:$D$464))</f>
        <v/>
      </c>
      <c r="M149" s="10" t="str">
        <f>IF(ISERROR(L149/Data!$D$464),"",IF(L149/Data!$D$464&lt;=0.4,"Yes - No Passthroughs","No - Relase Inflows"))</f>
        <v/>
      </c>
      <c r="N149" s="13" t="str">
        <f ca="1">IF(ISERROR(IF((L149-L148-(D149/12*[1]!interp(B149,Data!$B$5:$B$464,Data!$C$5:$C$464))+E149-R149)&lt;0,0,(L149-L148-(D149/12*[1]!interp(B149,Data!$B$5:$B$464,Data!$C$5:$C$464))+E149-R149))),"",IF((L149-L148-(D149/12*[1]!interp(B149,Data!$B$5:$B$464,Data!$C$5:$C$464))+E149-R149)&lt;0,0,(L149-L148-(D149/12*[1]!interp(B149,Data!$B$5:$B$464,Data!$C$5:$C$464))+E149-R149)))</f>
        <v/>
      </c>
      <c r="O149" s="33" t="str">
        <f>IF(G149="","",interp(G149,Data!$F$5:$F$286,Data!$H$5:$H$286))</f>
        <v/>
      </c>
      <c r="P149" s="13" t="str">
        <f>IF(O149="","",IF(O149-O148-interp(G149,Data!$F$5:$F$286,Data!$G$5:$G$286)*H149/12-I149+J149&lt;0,0,O149-O148-interp(G149,Data!$F$5:$F$286,Data!$G$5:$G$286)*H149/12-I149+J149))</f>
        <v/>
      </c>
      <c r="Q149" s="12" t="str">
        <f t="shared" ca="1" si="14"/>
        <v/>
      </c>
      <c r="R149" s="31"/>
      <c r="S149" s="31"/>
      <c r="T149" s="31"/>
      <c r="U149" s="31"/>
      <c r="V149" s="17" t="str">
        <f t="shared" si="18"/>
        <v/>
      </c>
      <c r="W149" s="17" t="str">
        <f t="shared" ca="1" si="16"/>
        <v/>
      </c>
      <c r="X149" s="17" t="str">
        <f t="shared" ca="1" si="17"/>
        <v/>
      </c>
      <c r="Y149" s="17" t="str">
        <f t="shared" ca="1" si="15"/>
        <v/>
      </c>
    </row>
    <row r="150" spans="1:25" x14ac:dyDescent="0.25">
      <c r="A150" s="3">
        <v>41435</v>
      </c>
      <c r="B150" s="6"/>
      <c r="C150" s="6"/>
      <c r="D150" s="7"/>
      <c r="E150" s="7"/>
      <c r="F150" s="7"/>
      <c r="G150" s="7"/>
      <c r="H150" s="7"/>
      <c r="I150" s="7"/>
      <c r="J150" s="7"/>
      <c r="K150" s="7" t="str">
        <f t="shared" si="13"/>
        <v/>
      </c>
      <c r="L150" s="10" t="str">
        <f>IF(B150="","",interp(B150,Data!$B$5:$B$464,Data!$D$5:$D$464))</f>
        <v/>
      </c>
      <c r="M150" s="10" t="str">
        <f>IF(ISERROR(L150/Data!$D$464),"",IF(L150/Data!$D$464&lt;=0.4,"Yes - No Passthroughs","No - Relase Inflows"))</f>
        <v/>
      </c>
      <c r="N150" s="13" t="str">
        <f ca="1">IF(ISERROR(IF((L150-L149-(D150/12*[1]!interp(B150,Data!$B$5:$B$464,Data!$C$5:$C$464))+E150-R150)&lt;0,0,(L150-L149-(D150/12*[1]!interp(B150,Data!$B$5:$B$464,Data!$C$5:$C$464))+E150-R150))),"",IF((L150-L149-(D150/12*[1]!interp(B150,Data!$B$5:$B$464,Data!$C$5:$C$464))+E150-R150)&lt;0,0,(L150-L149-(D150/12*[1]!interp(B150,Data!$B$5:$B$464,Data!$C$5:$C$464))+E150-R150)))</f>
        <v/>
      </c>
      <c r="O150" s="33" t="str">
        <f>IF(G150="","",interp(G150,Data!$F$5:$F$286,Data!$H$5:$H$286))</f>
        <v/>
      </c>
      <c r="P150" s="13" t="str">
        <f>IF(O150="","",IF(O150-O149-interp(G150,Data!$F$5:$F$286,Data!$G$5:$G$286)*H150/12-I150+J150&lt;0,0,O150-O149-interp(G150,Data!$F$5:$F$286,Data!$G$5:$G$286)*H150/12-I150+J150))</f>
        <v/>
      </c>
      <c r="Q150" s="12" t="str">
        <f t="shared" ca="1" si="14"/>
        <v/>
      </c>
      <c r="R150" s="31"/>
      <c r="S150" s="31"/>
      <c r="T150" s="31"/>
      <c r="U150" s="31"/>
      <c r="V150" s="17" t="str">
        <f t="shared" si="18"/>
        <v/>
      </c>
      <c r="W150" s="17" t="str">
        <f t="shared" ca="1" si="16"/>
        <v/>
      </c>
      <c r="X150" s="17" t="str">
        <f t="shared" ca="1" si="17"/>
        <v/>
      </c>
      <c r="Y150" s="17" t="str">
        <f t="shared" ca="1" si="15"/>
        <v/>
      </c>
    </row>
    <row r="151" spans="1:25" x14ac:dyDescent="0.25">
      <c r="A151" s="3">
        <v>41436</v>
      </c>
      <c r="B151" s="6"/>
      <c r="C151" s="6"/>
      <c r="D151" s="7"/>
      <c r="E151" s="7"/>
      <c r="F151" s="7"/>
      <c r="G151" s="7"/>
      <c r="H151" s="7"/>
      <c r="I151" s="7"/>
      <c r="J151" s="7"/>
      <c r="K151" s="7" t="str">
        <f t="shared" si="13"/>
        <v/>
      </c>
      <c r="L151" s="10" t="str">
        <f>IF(B151="","",interp(B151,Data!$B$5:$B$464,Data!$D$5:$D$464))</f>
        <v/>
      </c>
      <c r="M151" s="10" t="str">
        <f>IF(ISERROR(L151/Data!$D$464),"",IF(L151/Data!$D$464&lt;=0.4,"Yes - No Passthroughs","No - Relase Inflows"))</f>
        <v/>
      </c>
      <c r="N151" s="13" t="str">
        <f ca="1">IF(ISERROR(IF((L151-L150-(D151/12*[1]!interp(B151,Data!$B$5:$B$464,Data!$C$5:$C$464))+E151-R151)&lt;0,0,(L151-L150-(D151/12*[1]!interp(B151,Data!$B$5:$B$464,Data!$C$5:$C$464))+E151-R151))),"",IF((L151-L150-(D151/12*[1]!interp(B151,Data!$B$5:$B$464,Data!$C$5:$C$464))+E151-R151)&lt;0,0,(L151-L150-(D151/12*[1]!interp(B151,Data!$B$5:$B$464,Data!$C$5:$C$464))+E151-R151)))</f>
        <v/>
      </c>
      <c r="O151" s="33" t="str">
        <f>IF(G151="","",interp(G151,Data!$F$5:$F$286,Data!$H$5:$H$286))</f>
        <v/>
      </c>
      <c r="P151" s="13" t="str">
        <f>IF(O151="","",IF(O151-O150-interp(G151,Data!$F$5:$F$286,Data!$G$5:$G$286)*H151/12-I151+J151&lt;0,0,O151-O150-interp(G151,Data!$F$5:$F$286,Data!$G$5:$G$286)*H151/12-I151+J151))</f>
        <v/>
      </c>
      <c r="Q151" s="12" t="str">
        <f t="shared" ca="1" si="14"/>
        <v/>
      </c>
      <c r="R151" s="31"/>
      <c r="S151" s="31"/>
      <c r="T151" s="31"/>
      <c r="U151" s="31"/>
      <c r="V151" s="17" t="str">
        <f t="shared" si="18"/>
        <v/>
      </c>
      <c r="W151" s="17" t="str">
        <f t="shared" ca="1" si="16"/>
        <v/>
      </c>
      <c r="X151" s="17" t="str">
        <f t="shared" ca="1" si="17"/>
        <v/>
      </c>
      <c r="Y151" s="17" t="str">
        <f t="shared" ca="1" si="15"/>
        <v/>
      </c>
    </row>
    <row r="152" spans="1:25" x14ac:dyDescent="0.25">
      <c r="A152" s="3">
        <v>41437</v>
      </c>
      <c r="B152" s="6"/>
      <c r="C152" s="6"/>
      <c r="D152" s="7"/>
      <c r="E152" s="7"/>
      <c r="F152" s="7"/>
      <c r="G152" s="7"/>
      <c r="H152" s="7"/>
      <c r="I152" s="7"/>
      <c r="J152" s="7"/>
      <c r="K152" s="7" t="str">
        <f t="shared" si="13"/>
        <v/>
      </c>
      <c r="L152" s="10" t="str">
        <f>IF(B152="","",interp(B152,Data!$B$5:$B$464,Data!$D$5:$D$464))</f>
        <v/>
      </c>
      <c r="M152" s="10" t="str">
        <f>IF(ISERROR(L152/Data!$D$464),"",IF(L152/Data!$D$464&lt;=0.4,"Yes - No Passthroughs","No - Relase Inflows"))</f>
        <v/>
      </c>
      <c r="N152" s="13" t="str">
        <f ca="1">IF(ISERROR(IF((L152-L151-(D152/12*[1]!interp(B152,Data!$B$5:$B$464,Data!$C$5:$C$464))+E152-R152)&lt;0,0,(L152-L151-(D152/12*[1]!interp(B152,Data!$B$5:$B$464,Data!$C$5:$C$464))+E152-R152))),"",IF((L152-L151-(D152/12*[1]!interp(B152,Data!$B$5:$B$464,Data!$C$5:$C$464))+E152-R152)&lt;0,0,(L152-L151-(D152/12*[1]!interp(B152,Data!$B$5:$B$464,Data!$C$5:$C$464))+E152-R152)))</f>
        <v/>
      </c>
      <c r="O152" s="33" t="str">
        <f>IF(G152="","",interp(G152,Data!$F$5:$F$286,Data!$H$5:$H$286))</f>
        <v/>
      </c>
      <c r="P152" s="13" t="str">
        <f>IF(O152="","",IF(O152-O151-interp(G152,Data!$F$5:$F$286,Data!$G$5:$G$286)*H152/12-I152+J152&lt;0,0,O152-O151-interp(G152,Data!$F$5:$F$286,Data!$G$5:$G$286)*H152/12-I152+J152))</f>
        <v/>
      </c>
      <c r="Q152" s="12" t="str">
        <f t="shared" ca="1" si="14"/>
        <v/>
      </c>
      <c r="R152" s="31"/>
      <c r="S152" s="31"/>
      <c r="T152" s="31"/>
      <c r="U152" s="31"/>
      <c r="V152" s="17" t="str">
        <f t="shared" si="18"/>
        <v/>
      </c>
      <c r="W152" s="17" t="str">
        <f t="shared" ca="1" si="16"/>
        <v/>
      </c>
      <c r="X152" s="17" t="str">
        <f t="shared" ca="1" si="17"/>
        <v/>
      </c>
      <c r="Y152" s="17" t="str">
        <f t="shared" ca="1" si="15"/>
        <v/>
      </c>
    </row>
    <row r="153" spans="1:25" x14ac:dyDescent="0.25">
      <c r="A153" s="3">
        <v>41438</v>
      </c>
      <c r="B153" s="6"/>
      <c r="C153" s="6"/>
      <c r="D153" s="7"/>
      <c r="E153" s="7"/>
      <c r="F153" s="7"/>
      <c r="G153" s="7"/>
      <c r="H153" s="7"/>
      <c r="I153" s="7"/>
      <c r="J153" s="7"/>
      <c r="K153" s="7" t="str">
        <f t="shared" si="13"/>
        <v/>
      </c>
      <c r="L153" s="10" t="str">
        <f>IF(B153="","",interp(B153,Data!$B$5:$B$464,Data!$D$5:$D$464))</f>
        <v/>
      </c>
      <c r="M153" s="10" t="str">
        <f>IF(ISERROR(L153/Data!$D$464),"",IF(L153/Data!$D$464&lt;=0.4,"Yes - No Passthroughs","No - Relase Inflows"))</f>
        <v/>
      </c>
      <c r="N153" s="13" t="str">
        <f ca="1">IF(ISERROR(IF((L153-L152-(D153/12*[1]!interp(B153,Data!$B$5:$B$464,Data!$C$5:$C$464))+E153-R153)&lt;0,0,(L153-L152-(D153/12*[1]!interp(B153,Data!$B$5:$B$464,Data!$C$5:$C$464))+E153-R153))),"",IF((L153-L152-(D153/12*[1]!interp(B153,Data!$B$5:$B$464,Data!$C$5:$C$464))+E153-R153)&lt;0,0,(L153-L152-(D153/12*[1]!interp(B153,Data!$B$5:$B$464,Data!$C$5:$C$464))+E153-R153)))</f>
        <v/>
      </c>
      <c r="O153" s="33" t="str">
        <f>IF(G153="","",interp(G153,Data!$F$5:$F$286,Data!$H$5:$H$286))</f>
        <v/>
      </c>
      <c r="P153" s="13" t="str">
        <f>IF(O153="","",IF(O153-O152-interp(G153,Data!$F$5:$F$286,Data!$G$5:$G$286)*H153/12-I153+J153&lt;0,0,O153-O152-interp(G153,Data!$F$5:$F$286,Data!$G$5:$G$286)*H153/12-I153+J153))</f>
        <v/>
      </c>
      <c r="Q153" s="12" t="str">
        <f t="shared" ca="1" si="14"/>
        <v/>
      </c>
      <c r="R153" s="31"/>
      <c r="S153" s="31"/>
      <c r="T153" s="31"/>
      <c r="U153" s="31"/>
      <c r="V153" s="17" t="str">
        <f t="shared" si="18"/>
        <v/>
      </c>
      <c r="W153" s="17" t="str">
        <f t="shared" ca="1" si="16"/>
        <v/>
      </c>
      <c r="X153" s="17" t="str">
        <f t="shared" ca="1" si="17"/>
        <v/>
      </c>
      <c r="Y153" s="17" t="str">
        <f t="shared" ca="1" si="15"/>
        <v/>
      </c>
    </row>
    <row r="154" spans="1:25" x14ac:dyDescent="0.25">
      <c r="A154" s="3">
        <v>41439</v>
      </c>
      <c r="B154" s="6"/>
      <c r="C154" s="6"/>
      <c r="D154" s="7"/>
      <c r="E154" s="7"/>
      <c r="F154" s="7"/>
      <c r="G154" s="7"/>
      <c r="H154" s="7"/>
      <c r="I154" s="7"/>
      <c r="J154" s="7"/>
      <c r="K154" s="7" t="str">
        <f t="shared" si="13"/>
        <v/>
      </c>
      <c r="L154" s="10" t="str">
        <f>IF(B154="","",interp(B154,Data!$B$5:$B$464,Data!$D$5:$D$464))</f>
        <v/>
      </c>
      <c r="M154" s="10" t="str">
        <f>IF(ISERROR(L154/Data!$D$464),"",IF(L154/Data!$D$464&lt;=0.4,"Yes - No Passthroughs","No - Relase Inflows"))</f>
        <v/>
      </c>
      <c r="N154" s="13" t="str">
        <f ca="1">IF(ISERROR(IF((L154-L153-(D154/12*[1]!interp(B154,Data!$B$5:$B$464,Data!$C$5:$C$464))+E154-R154)&lt;0,0,(L154-L153-(D154/12*[1]!interp(B154,Data!$B$5:$B$464,Data!$C$5:$C$464))+E154-R154))),"",IF((L154-L153-(D154/12*[1]!interp(B154,Data!$B$5:$B$464,Data!$C$5:$C$464))+E154-R154)&lt;0,0,(L154-L153-(D154/12*[1]!interp(B154,Data!$B$5:$B$464,Data!$C$5:$C$464))+E154-R154)))</f>
        <v/>
      </c>
      <c r="O154" s="33" t="str">
        <f>IF(G154="","",interp(G154,Data!$F$5:$F$286,Data!$H$5:$H$286))</f>
        <v/>
      </c>
      <c r="P154" s="13" t="str">
        <f>IF(O154="","",IF(O154-O153-interp(G154,Data!$F$5:$F$286,Data!$G$5:$G$286)*H154/12-I154+J154&lt;0,0,O154-O153-interp(G154,Data!$F$5:$F$286,Data!$G$5:$G$286)*H154/12-I154+J154))</f>
        <v/>
      </c>
      <c r="Q154" s="12" t="str">
        <f t="shared" ca="1" si="14"/>
        <v/>
      </c>
      <c r="R154" s="31"/>
      <c r="S154" s="31"/>
      <c r="T154" s="31"/>
      <c r="U154" s="31"/>
      <c r="V154" s="17" t="str">
        <f t="shared" si="18"/>
        <v/>
      </c>
      <c r="W154" s="17" t="str">
        <f t="shared" ca="1" si="16"/>
        <v/>
      </c>
      <c r="X154" s="17" t="str">
        <f t="shared" ca="1" si="17"/>
        <v/>
      </c>
      <c r="Y154" s="17" t="str">
        <f t="shared" ca="1" si="15"/>
        <v/>
      </c>
    </row>
    <row r="155" spans="1:25" x14ac:dyDescent="0.25">
      <c r="A155" s="3">
        <v>41440</v>
      </c>
      <c r="B155" s="6"/>
      <c r="C155" s="6"/>
      <c r="D155" s="7"/>
      <c r="E155" s="7"/>
      <c r="F155" s="7"/>
      <c r="G155" s="7"/>
      <c r="H155" s="7"/>
      <c r="I155" s="7"/>
      <c r="J155" s="7"/>
      <c r="K155" s="7" t="str">
        <f t="shared" si="13"/>
        <v/>
      </c>
      <c r="L155" s="10" t="str">
        <f>IF(B155="","",interp(B155,Data!$B$5:$B$464,Data!$D$5:$D$464))</f>
        <v/>
      </c>
      <c r="M155" s="10" t="str">
        <f>IF(ISERROR(L155/Data!$D$464),"",IF(L155/Data!$D$464&lt;=0.4,"Yes - No Passthroughs","No - Relase Inflows"))</f>
        <v/>
      </c>
      <c r="N155" s="13" t="str">
        <f ca="1">IF(ISERROR(IF((L155-L154-(D155/12*[1]!interp(B155,Data!$B$5:$B$464,Data!$C$5:$C$464))+E155-R155)&lt;0,0,(L155-L154-(D155/12*[1]!interp(B155,Data!$B$5:$B$464,Data!$C$5:$C$464))+E155-R155))),"",IF((L155-L154-(D155/12*[1]!interp(B155,Data!$B$5:$B$464,Data!$C$5:$C$464))+E155-R155)&lt;0,0,(L155-L154-(D155/12*[1]!interp(B155,Data!$B$5:$B$464,Data!$C$5:$C$464))+E155-R155)))</f>
        <v/>
      </c>
      <c r="O155" s="33" t="str">
        <f>IF(G155="","",interp(G155,Data!$F$5:$F$286,Data!$H$5:$H$286))</f>
        <v/>
      </c>
      <c r="P155" s="13" t="str">
        <f>IF(O155="","",IF(O155-O154-interp(G155,Data!$F$5:$F$286,Data!$G$5:$G$286)*H155/12-I155+J155&lt;0,0,O155-O154-interp(G155,Data!$F$5:$F$286,Data!$G$5:$G$286)*H155/12-I155+J155))</f>
        <v/>
      </c>
      <c r="Q155" s="12" t="str">
        <f t="shared" ca="1" si="14"/>
        <v/>
      </c>
      <c r="R155" s="31"/>
      <c r="S155" s="31"/>
      <c r="T155" s="31"/>
      <c r="U155" s="31"/>
      <c r="V155" s="17" t="str">
        <f t="shared" si="18"/>
        <v/>
      </c>
      <c r="W155" s="17" t="str">
        <f t="shared" ca="1" si="16"/>
        <v/>
      </c>
      <c r="X155" s="17" t="str">
        <f t="shared" ca="1" si="17"/>
        <v/>
      </c>
      <c r="Y155" s="17" t="str">
        <f t="shared" ca="1" si="15"/>
        <v/>
      </c>
    </row>
    <row r="156" spans="1:25" x14ac:dyDescent="0.25">
      <c r="A156" s="3">
        <v>41441</v>
      </c>
      <c r="B156" s="6"/>
      <c r="C156" s="6"/>
      <c r="D156" s="7"/>
      <c r="E156" s="7"/>
      <c r="F156" s="7"/>
      <c r="G156" s="7"/>
      <c r="H156" s="7"/>
      <c r="I156" s="7"/>
      <c r="J156" s="7"/>
      <c r="K156" s="7" t="str">
        <f t="shared" si="13"/>
        <v/>
      </c>
      <c r="L156" s="10" t="str">
        <f>IF(B156="","",interp(B156,Data!$B$5:$B$464,Data!$D$5:$D$464))</f>
        <v/>
      </c>
      <c r="M156" s="10" t="str">
        <f>IF(ISERROR(L156/Data!$D$464),"",IF(L156/Data!$D$464&lt;=0.4,"Yes - No Passthroughs","No - Relase Inflows"))</f>
        <v/>
      </c>
      <c r="N156" s="13" t="str">
        <f ca="1">IF(ISERROR(IF((L156-L155-(D156/12*[1]!interp(B156,Data!$B$5:$B$464,Data!$C$5:$C$464))+E156-R156)&lt;0,0,(L156-L155-(D156/12*[1]!interp(B156,Data!$B$5:$B$464,Data!$C$5:$C$464))+E156-R156))),"",IF((L156-L155-(D156/12*[1]!interp(B156,Data!$B$5:$B$464,Data!$C$5:$C$464))+E156-R156)&lt;0,0,(L156-L155-(D156/12*[1]!interp(B156,Data!$B$5:$B$464,Data!$C$5:$C$464))+E156-R156)))</f>
        <v/>
      </c>
      <c r="O156" s="33" t="str">
        <f>IF(G156="","",interp(G156,Data!$F$5:$F$286,Data!$H$5:$H$286))</f>
        <v/>
      </c>
      <c r="P156" s="13" t="str">
        <f>IF(O156="","",IF(O156-O155-interp(G156,Data!$F$5:$F$286,Data!$G$5:$G$286)*H156/12-I156+J156&lt;0,0,O156-O155-interp(G156,Data!$F$5:$F$286,Data!$G$5:$G$286)*H156/12-I156+J156))</f>
        <v/>
      </c>
      <c r="Q156" s="12" t="str">
        <f t="shared" ca="1" si="14"/>
        <v/>
      </c>
      <c r="R156" s="31"/>
      <c r="S156" s="31"/>
      <c r="T156" s="31"/>
      <c r="U156" s="31"/>
      <c r="V156" s="17" t="str">
        <f t="shared" si="18"/>
        <v/>
      </c>
      <c r="W156" s="17" t="str">
        <f t="shared" ca="1" si="16"/>
        <v/>
      </c>
      <c r="X156" s="17" t="str">
        <f t="shared" ca="1" si="17"/>
        <v/>
      </c>
      <c r="Y156" s="17" t="str">
        <f t="shared" ca="1" si="15"/>
        <v/>
      </c>
    </row>
    <row r="157" spans="1:25" x14ac:dyDescent="0.25">
      <c r="A157" s="3">
        <v>41442</v>
      </c>
      <c r="B157" s="6"/>
      <c r="C157" s="6"/>
      <c r="D157" s="7"/>
      <c r="E157" s="7"/>
      <c r="F157" s="7"/>
      <c r="G157" s="7"/>
      <c r="H157" s="7"/>
      <c r="I157" s="7"/>
      <c r="J157" s="7"/>
      <c r="K157" s="7" t="str">
        <f t="shared" si="13"/>
        <v/>
      </c>
      <c r="L157" s="10" t="str">
        <f>IF(B157="","",interp(B157,Data!$B$5:$B$464,Data!$D$5:$D$464))</f>
        <v/>
      </c>
      <c r="M157" s="10" t="str">
        <f>IF(ISERROR(L157/Data!$D$464),"",IF(L157/Data!$D$464&lt;=0.4,"Yes - No Passthroughs","No - Relase Inflows"))</f>
        <v/>
      </c>
      <c r="N157" s="13" t="str">
        <f ca="1">IF(ISERROR(IF((L157-L156-(D157/12*[1]!interp(B157,Data!$B$5:$B$464,Data!$C$5:$C$464))+E157-R157)&lt;0,0,(L157-L156-(D157/12*[1]!interp(B157,Data!$B$5:$B$464,Data!$C$5:$C$464))+E157-R157))),"",IF((L157-L156-(D157/12*[1]!interp(B157,Data!$B$5:$B$464,Data!$C$5:$C$464))+E157-R157)&lt;0,0,(L157-L156-(D157/12*[1]!interp(B157,Data!$B$5:$B$464,Data!$C$5:$C$464))+E157-R157)))</f>
        <v/>
      </c>
      <c r="O157" s="33" t="str">
        <f>IF(G157="","",interp(G157,Data!$F$5:$F$286,Data!$H$5:$H$286))</f>
        <v/>
      </c>
      <c r="P157" s="13" t="str">
        <f>IF(O157="","",IF(O157-O156-interp(G157,Data!$F$5:$F$286,Data!$G$5:$G$286)*H157/12-I157+J157&lt;0,0,O157-O156-interp(G157,Data!$F$5:$F$286,Data!$G$5:$G$286)*H157/12-I157+J157))</f>
        <v/>
      </c>
      <c r="Q157" s="12" t="str">
        <f t="shared" ca="1" si="14"/>
        <v/>
      </c>
      <c r="R157" s="31"/>
      <c r="S157" s="31"/>
      <c r="T157" s="31"/>
      <c r="U157" s="31"/>
      <c r="V157" s="17" t="str">
        <f t="shared" si="18"/>
        <v/>
      </c>
      <c r="W157" s="17" t="str">
        <f t="shared" ca="1" si="16"/>
        <v/>
      </c>
      <c r="X157" s="17" t="str">
        <f t="shared" ca="1" si="17"/>
        <v/>
      </c>
      <c r="Y157" s="17" t="str">
        <f t="shared" ca="1" si="15"/>
        <v/>
      </c>
    </row>
    <row r="158" spans="1:25" x14ac:dyDescent="0.25">
      <c r="A158" s="3">
        <v>41443</v>
      </c>
      <c r="B158" s="6"/>
      <c r="C158" s="6"/>
      <c r="D158" s="7"/>
      <c r="E158" s="7"/>
      <c r="F158" s="7"/>
      <c r="G158" s="7"/>
      <c r="H158" s="7"/>
      <c r="I158" s="7"/>
      <c r="J158" s="7"/>
      <c r="K158" s="7" t="str">
        <f t="shared" si="13"/>
        <v/>
      </c>
      <c r="L158" s="10" t="str">
        <f>IF(B158="","",interp(B158,Data!$B$5:$B$464,Data!$D$5:$D$464))</f>
        <v/>
      </c>
      <c r="M158" s="10" t="str">
        <f>IF(ISERROR(L158/Data!$D$464),"",IF(L158/Data!$D$464&lt;=0.4,"Yes - No Passthroughs","No - Relase Inflows"))</f>
        <v/>
      </c>
      <c r="N158" s="13" t="str">
        <f ca="1">IF(ISERROR(IF((L158-L157-(D158/12*[1]!interp(B158,Data!$B$5:$B$464,Data!$C$5:$C$464))+E158-R158)&lt;0,0,(L158-L157-(D158/12*[1]!interp(B158,Data!$B$5:$B$464,Data!$C$5:$C$464))+E158-R158))),"",IF((L158-L157-(D158/12*[1]!interp(B158,Data!$B$5:$B$464,Data!$C$5:$C$464))+E158-R158)&lt;0,0,(L158-L157-(D158/12*[1]!interp(B158,Data!$B$5:$B$464,Data!$C$5:$C$464))+E158-R158)))</f>
        <v/>
      </c>
      <c r="O158" s="33" t="str">
        <f>IF(G158="","",interp(G158,Data!$F$5:$F$286,Data!$H$5:$H$286))</f>
        <v/>
      </c>
      <c r="P158" s="13" t="str">
        <f>IF(O158="","",IF(O158-O157-interp(G158,Data!$F$5:$F$286,Data!$G$5:$G$286)*H158/12-I158+J158&lt;0,0,O158-O157-interp(G158,Data!$F$5:$F$286,Data!$G$5:$G$286)*H158/12-I158+J158))</f>
        <v/>
      </c>
      <c r="Q158" s="12" t="str">
        <f t="shared" ca="1" si="14"/>
        <v/>
      </c>
      <c r="R158" s="31"/>
      <c r="S158" s="31"/>
      <c r="T158" s="31"/>
      <c r="U158" s="31"/>
      <c r="V158" s="17" t="str">
        <f t="shared" si="18"/>
        <v/>
      </c>
      <c r="W158" s="17" t="str">
        <f t="shared" ca="1" si="16"/>
        <v/>
      </c>
      <c r="X158" s="17" t="str">
        <f t="shared" ca="1" si="17"/>
        <v/>
      </c>
      <c r="Y158" s="17" t="str">
        <f t="shared" ca="1" si="15"/>
        <v/>
      </c>
    </row>
    <row r="159" spans="1:25" x14ac:dyDescent="0.25">
      <c r="A159" s="3">
        <v>41444</v>
      </c>
      <c r="B159" s="6"/>
      <c r="C159" s="6"/>
      <c r="D159" s="7"/>
      <c r="E159" s="7"/>
      <c r="F159" s="7"/>
      <c r="G159" s="7"/>
      <c r="H159" s="7"/>
      <c r="I159" s="7"/>
      <c r="J159" s="7"/>
      <c r="K159" s="7" t="str">
        <f t="shared" si="13"/>
        <v/>
      </c>
      <c r="L159" s="10" t="str">
        <f>IF(B159="","",interp(B159,Data!$B$5:$B$464,Data!$D$5:$D$464))</f>
        <v/>
      </c>
      <c r="M159" s="10" t="str">
        <f>IF(ISERROR(L159/Data!$D$464),"",IF(L159/Data!$D$464&lt;=0.4,"Yes - No Passthroughs","No - Relase Inflows"))</f>
        <v/>
      </c>
      <c r="N159" s="13" t="str">
        <f ca="1">IF(ISERROR(IF((L159-L158-(D159/12*[1]!interp(B159,Data!$B$5:$B$464,Data!$C$5:$C$464))+E159-R159)&lt;0,0,(L159-L158-(D159/12*[1]!interp(B159,Data!$B$5:$B$464,Data!$C$5:$C$464))+E159-R159))),"",IF((L159-L158-(D159/12*[1]!interp(B159,Data!$B$5:$B$464,Data!$C$5:$C$464))+E159-R159)&lt;0,0,(L159-L158-(D159/12*[1]!interp(B159,Data!$B$5:$B$464,Data!$C$5:$C$464))+E159-R159)))</f>
        <v/>
      </c>
      <c r="O159" s="33" t="str">
        <f>IF(G159="","",interp(G159,Data!$F$5:$F$286,Data!$H$5:$H$286))</f>
        <v/>
      </c>
      <c r="P159" s="13" t="str">
        <f>IF(O159="","",IF(O159-O158-interp(G159,Data!$F$5:$F$286,Data!$G$5:$G$286)*H159/12-I159+J159&lt;0,0,O159-O158-interp(G159,Data!$F$5:$F$286,Data!$G$5:$G$286)*H159/12-I159+J159))</f>
        <v/>
      </c>
      <c r="Q159" s="12" t="str">
        <f t="shared" ca="1" si="14"/>
        <v/>
      </c>
      <c r="R159" s="31"/>
      <c r="S159" s="31"/>
      <c r="T159" s="31"/>
      <c r="U159" s="31"/>
      <c r="V159" s="17" t="str">
        <f t="shared" si="18"/>
        <v/>
      </c>
      <c r="W159" s="17" t="str">
        <f t="shared" ca="1" si="16"/>
        <v/>
      </c>
      <c r="X159" s="17" t="str">
        <f t="shared" ca="1" si="17"/>
        <v/>
      </c>
      <c r="Y159" s="17" t="str">
        <f t="shared" ca="1" si="15"/>
        <v/>
      </c>
    </row>
    <row r="160" spans="1:25" x14ac:dyDescent="0.25">
      <c r="A160" s="3">
        <v>41445</v>
      </c>
      <c r="B160" s="6"/>
      <c r="C160" s="6"/>
      <c r="D160" s="7"/>
      <c r="E160" s="7"/>
      <c r="F160" s="7"/>
      <c r="G160" s="7"/>
      <c r="H160" s="7"/>
      <c r="I160" s="7"/>
      <c r="J160" s="7"/>
      <c r="K160" s="7" t="str">
        <f t="shared" si="13"/>
        <v/>
      </c>
      <c r="L160" s="10" t="str">
        <f>IF(B160="","",interp(B160,Data!$B$5:$B$464,Data!$D$5:$D$464))</f>
        <v/>
      </c>
      <c r="M160" s="10" t="str">
        <f>IF(ISERROR(L160/Data!$D$464),"",IF(L160/Data!$D$464&lt;=0.4,"Yes - No Passthroughs","No - Relase Inflows"))</f>
        <v/>
      </c>
      <c r="N160" s="13" t="str">
        <f ca="1">IF(ISERROR(IF((L160-L159-(D160/12*[1]!interp(B160,Data!$B$5:$B$464,Data!$C$5:$C$464))+E160-R160)&lt;0,0,(L160-L159-(D160/12*[1]!interp(B160,Data!$B$5:$B$464,Data!$C$5:$C$464))+E160-R160))),"",IF((L160-L159-(D160/12*[1]!interp(B160,Data!$B$5:$B$464,Data!$C$5:$C$464))+E160-R160)&lt;0,0,(L160-L159-(D160/12*[1]!interp(B160,Data!$B$5:$B$464,Data!$C$5:$C$464))+E160-R160)))</f>
        <v/>
      </c>
      <c r="O160" s="33" t="str">
        <f>IF(G160="","",interp(G160,Data!$F$5:$F$286,Data!$H$5:$H$286))</f>
        <v/>
      </c>
      <c r="P160" s="13" t="str">
        <f>IF(O160="","",IF(O160-O159-interp(G160,Data!$F$5:$F$286,Data!$G$5:$G$286)*H160/12-I160+J160&lt;0,0,O160-O159-interp(G160,Data!$F$5:$F$286,Data!$G$5:$G$286)*H160/12-I160+J160))</f>
        <v/>
      </c>
      <c r="Q160" s="12" t="str">
        <f t="shared" ca="1" si="14"/>
        <v/>
      </c>
      <c r="R160" s="31"/>
      <c r="S160" s="31"/>
      <c r="T160" s="31"/>
      <c r="U160" s="31"/>
      <c r="V160" s="17" t="str">
        <f t="shared" si="18"/>
        <v/>
      </c>
      <c r="W160" s="17" t="str">
        <f t="shared" ca="1" si="16"/>
        <v/>
      </c>
      <c r="X160" s="17" t="str">
        <f t="shared" ca="1" si="17"/>
        <v/>
      </c>
      <c r="Y160" s="17" t="str">
        <f t="shared" ca="1" si="15"/>
        <v/>
      </c>
    </row>
    <row r="161" spans="1:25" x14ac:dyDescent="0.25">
      <c r="A161" s="3">
        <v>41446</v>
      </c>
      <c r="B161" s="6"/>
      <c r="C161" s="6"/>
      <c r="D161" s="7"/>
      <c r="E161" s="7"/>
      <c r="F161" s="7"/>
      <c r="G161" s="7"/>
      <c r="H161" s="7"/>
      <c r="I161" s="7"/>
      <c r="J161" s="7"/>
      <c r="K161" s="7" t="str">
        <f t="shared" si="13"/>
        <v/>
      </c>
      <c r="L161" s="10" t="str">
        <f>IF(B161="","",interp(B161,Data!$B$5:$B$464,Data!$D$5:$D$464))</f>
        <v/>
      </c>
      <c r="M161" s="10" t="str">
        <f>IF(ISERROR(L161/Data!$D$464),"",IF(L161/Data!$D$464&lt;=0.4,"Yes - No Passthroughs","No - Relase Inflows"))</f>
        <v/>
      </c>
      <c r="N161" s="13" t="str">
        <f ca="1">IF(ISERROR(IF((L161-L160-(D161/12*[1]!interp(B161,Data!$B$5:$B$464,Data!$C$5:$C$464))+E161-R161)&lt;0,0,(L161-L160-(D161/12*[1]!interp(B161,Data!$B$5:$B$464,Data!$C$5:$C$464))+E161-R161))),"",IF((L161-L160-(D161/12*[1]!interp(B161,Data!$B$5:$B$464,Data!$C$5:$C$464))+E161-R161)&lt;0,0,(L161-L160-(D161/12*[1]!interp(B161,Data!$B$5:$B$464,Data!$C$5:$C$464))+E161-R161)))</f>
        <v/>
      </c>
      <c r="O161" s="33" t="str">
        <f>IF(G161="","",interp(G161,Data!$F$5:$F$286,Data!$H$5:$H$286))</f>
        <v/>
      </c>
      <c r="P161" s="13" t="str">
        <f>IF(O161="","",IF(O161-O160-interp(G161,Data!$F$5:$F$286,Data!$G$5:$G$286)*H161/12-I161+J161&lt;0,0,O161-O160-interp(G161,Data!$F$5:$F$286,Data!$G$5:$G$286)*H161/12-I161+J161))</f>
        <v/>
      </c>
      <c r="Q161" s="12" t="str">
        <f t="shared" ca="1" si="14"/>
        <v/>
      </c>
      <c r="R161" s="31"/>
      <c r="S161" s="31"/>
      <c r="T161" s="31"/>
      <c r="U161" s="31"/>
      <c r="V161" s="17" t="str">
        <f t="shared" si="18"/>
        <v/>
      </c>
      <c r="W161" s="17" t="str">
        <f t="shared" ca="1" si="16"/>
        <v/>
      </c>
      <c r="X161" s="17" t="str">
        <f t="shared" ca="1" si="17"/>
        <v/>
      </c>
      <c r="Y161" s="17" t="str">
        <f t="shared" ca="1" si="15"/>
        <v/>
      </c>
    </row>
    <row r="162" spans="1:25" x14ac:dyDescent="0.25">
      <c r="A162" s="3">
        <v>41447</v>
      </c>
      <c r="B162" s="6"/>
      <c r="C162" s="6"/>
      <c r="D162" s="7"/>
      <c r="E162" s="7"/>
      <c r="F162" s="7"/>
      <c r="G162" s="7"/>
      <c r="H162" s="7"/>
      <c r="I162" s="7"/>
      <c r="J162" s="7"/>
      <c r="K162" s="7" t="str">
        <f t="shared" si="13"/>
        <v/>
      </c>
      <c r="L162" s="10" t="str">
        <f>IF(B162="","",interp(B162,Data!$B$5:$B$464,Data!$D$5:$D$464))</f>
        <v/>
      </c>
      <c r="M162" s="10" t="str">
        <f>IF(ISERROR(L162/Data!$D$464),"",IF(L162/Data!$D$464&lt;=0.4,"Yes - No Passthroughs","No - Relase Inflows"))</f>
        <v/>
      </c>
      <c r="N162" s="13" t="str">
        <f ca="1">IF(ISERROR(IF((L162-L161-(D162/12*[1]!interp(B162,Data!$B$5:$B$464,Data!$C$5:$C$464))+E162-R162)&lt;0,0,(L162-L161-(D162/12*[1]!interp(B162,Data!$B$5:$B$464,Data!$C$5:$C$464))+E162-R162))),"",IF((L162-L161-(D162/12*[1]!interp(B162,Data!$B$5:$B$464,Data!$C$5:$C$464))+E162-R162)&lt;0,0,(L162-L161-(D162/12*[1]!interp(B162,Data!$B$5:$B$464,Data!$C$5:$C$464))+E162-R162)))</f>
        <v/>
      </c>
      <c r="O162" s="33" t="str">
        <f>IF(G162="","",interp(G162,Data!$F$5:$F$286,Data!$H$5:$H$286))</f>
        <v/>
      </c>
      <c r="P162" s="13" t="str">
        <f>IF(O162="","",IF(O162-O161-interp(G162,Data!$F$5:$F$286,Data!$G$5:$G$286)*H162/12-I162+J162&lt;0,0,O162-O161-interp(G162,Data!$F$5:$F$286,Data!$G$5:$G$286)*H162/12-I162+J162))</f>
        <v/>
      </c>
      <c r="Q162" s="12" t="str">
        <f t="shared" ca="1" si="14"/>
        <v/>
      </c>
      <c r="R162" s="31"/>
      <c r="S162" s="31"/>
      <c r="T162" s="31"/>
      <c r="U162" s="31"/>
      <c r="V162" s="17" t="str">
        <f t="shared" si="18"/>
        <v/>
      </c>
      <c r="W162" s="17" t="str">
        <f t="shared" ca="1" si="16"/>
        <v/>
      </c>
      <c r="X162" s="17" t="str">
        <f t="shared" ca="1" si="17"/>
        <v/>
      </c>
      <c r="Y162" s="17" t="str">
        <f t="shared" ca="1" si="15"/>
        <v/>
      </c>
    </row>
    <row r="163" spans="1:25" x14ac:dyDescent="0.25">
      <c r="A163" s="3">
        <v>41448</v>
      </c>
      <c r="B163" s="6"/>
      <c r="C163" s="6"/>
      <c r="D163" s="7"/>
      <c r="E163" s="7"/>
      <c r="F163" s="7"/>
      <c r="G163" s="7"/>
      <c r="H163" s="7"/>
      <c r="I163" s="7"/>
      <c r="J163" s="7"/>
      <c r="K163" s="7" t="str">
        <f t="shared" si="13"/>
        <v/>
      </c>
      <c r="L163" s="10" t="str">
        <f>IF(B163="","",interp(B163,Data!$B$5:$B$464,Data!$D$5:$D$464))</f>
        <v/>
      </c>
      <c r="M163" s="10" t="str">
        <f>IF(ISERROR(L163/Data!$D$464),"",IF(L163/Data!$D$464&lt;=0.4,"Yes - No Passthroughs","No - Relase Inflows"))</f>
        <v/>
      </c>
      <c r="N163" s="13" t="str">
        <f ca="1">IF(ISERROR(IF((L163-L162-(D163/12*[1]!interp(B163,Data!$B$5:$B$464,Data!$C$5:$C$464))+E163-R163)&lt;0,0,(L163-L162-(D163/12*[1]!interp(B163,Data!$B$5:$B$464,Data!$C$5:$C$464))+E163-R163))),"",IF((L163-L162-(D163/12*[1]!interp(B163,Data!$B$5:$B$464,Data!$C$5:$C$464))+E163-R163)&lt;0,0,(L163-L162-(D163/12*[1]!interp(B163,Data!$B$5:$B$464,Data!$C$5:$C$464))+E163-R163)))</f>
        <v/>
      </c>
      <c r="O163" s="33" t="str">
        <f>IF(G163="","",interp(G163,Data!$F$5:$F$286,Data!$H$5:$H$286))</f>
        <v/>
      </c>
      <c r="P163" s="13" t="str">
        <f>IF(O163="","",IF(O163-O162-interp(G163,Data!$F$5:$F$286,Data!$G$5:$G$286)*H163/12-I163+J163&lt;0,0,O163-O162-interp(G163,Data!$F$5:$F$286,Data!$G$5:$G$286)*H163/12-I163+J163))</f>
        <v/>
      </c>
      <c r="Q163" s="12" t="str">
        <f t="shared" ca="1" si="14"/>
        <v/>
      </c>
      <c r="R163" s="31"/>
      <c r="S163" s="31"/>
      <c r="T163" s="31"/>
      <c r="U163" s="31"/>
      <c r="V163" s="17" t="str">
        <f t="shared" si="18"/>
        <v/>
      </c>
      <c r="W163" s="17" t="str">
        <f t="shared" ca="1" si="16"/>
        <v/>
      </c>
      <c r="X163" s="17" t="str">
        <f t="shared" ca="1" si="17"/>
        <v/>
      </c>
      <c r="Y163" s="17" t="str">
        <f t="shared" ca="1" si="15"/>
        <v/>
      </c>
    </row>
    <row r="164" spans="1:25" x14ac:dyDescent="0.25">
      <c r="A164" s="3">
        <v>41449</v>
      </c>
      <c r="B164" s="6"/>
      <c r="C164" s="6"/>
      <c r="D164" s="7"/>
      <c r="E164" s="7"/>
      <c r="F164" s="7"/>
      <c r="G164" s="7"/>
      <c r="H164" s="7"/>
      <c r="I164" s="7"/>
      <c r="J164" s="7"/>
      <c r="K164" s="7" t="str">
        <f t="shared" si="13"/>
        <v/>
      </c>
      <c r="L164" s="10" t="str">
        <f>IF(B164="","",interp(B164,Data!$B$5:$B$464,Data!$D$5:$D$464))</f>
        <v/>
      </c>
      <c r="M164" s="10" t="str">
        <f>IF(ISERROR(L164/Data!$D$464),"",IF(L164/Data!$D$464&lt;=0.4,"Yes - No Passthroughs","No - Relase Inflows"))</f>
        <v/>
      </c>
      <c r="N164" s="13" t="str">
        <f ca="1">IF(ISERROR(IF((L164-L163-(D164/12*[1]!interp(B164,Data!$B$5:$B$464,Data!$C$5:$C$464))+E164-R164)&lt;0,0,(L164-L163-(D164/12*[1]!interp(B164,Data!$B$5:$B$464,Data!$C$5:$C$464))+E164-R164))),"",IF((L164-L163-(D164/12*[1]!interp(B164,Data!$B$5:$B$464,Data!$C$5:$C$464))+E164-R164)&lt;0,0,(L164-L163-(D164/12*[1]!interp(B164,Data!$B$5:$B$464,Data!$C$5:$C$464))+E164-R164)))</f>
        <v/>
      </c>
      <c r="O164" s="33" t="str">
        <f>IF(G164="","",interp(G164,Data!$F$5:$F$286,Data!$H$5:$H$286))</f>
        <v/>
      </c>
      <c r="P164" s="13" t="str">
        <f>IF(O164="","",IF(O164-O163-interp(G164,Data!$F$5:$F$286,Data!$G$5:$G$286)*H164/12-I164+J164&lt;0,0,O164-O163-interp(G164,Data!$F$5:$F$286,Data!$G$5:$G$286)*H164/12-I164+J164))</f>
        <v/>
      </c>
      <c r="Q164" s="12" t="str">
        <f t="shared" ca="1" si="14"/>
        <v/>
      </c>
      <c r="R164" s="31"/>
      <c r="S164" s="31"/>
      <c r="T164" s="31"/>
      <c r="U164" s="31"/>
      <c r="V164" s="17" t="str">
        <f t="shared" si="18"/>
        <v/>
      </c>
      <c r="W164" s="17" t="str">
        <f t="shared" ca="1" si="16"/>
        <v/>
      </c>
      <c r="X164" s="17" t="str">
        <f t="shared" ca="1" si="17"/>
        <v/>
      </c>
      <c r="Y164" s="17" t="str">
        <f t="shared" ca="1" si="15"/>
        <v/>
      </c>
    </row>
    <row r="165" spans="1:25" x14ac:dyDescent="0.25">
      <c r="A165" s="3">
        <v>41450</v>
      </c>
      <c r="B165" s="6"/>
      <c r="C165" s="6"/>
      <c r="D165" s="7"/>
      <c r="E165" s="7"/>
      <c r="F165" s="7"/>
      <c r="G165" s="7"/>
      <c r="H165" s="7"/>
      <c r="I165" s="7"/>
      <c r="J165" s="7"/>
      <c r="K165" s="7" t="str">
        <f t="shared" si="13"/>
        <v/>
      </c>
      <c r="L165" s="10" t="str">
        <f>IF(B165="","",interp(B165,Data!$B$5:$B$464,Data!$D$5:$D$464))</f>
        <v/>
      </c>
      <c r="M165" s="10" t="str">
        <f>IF(ISERROR(L165/Data!$D$464),"",IF(L165/Data!$D$464&lt;=0.4,"Yes - No Passthroughs","No - Relase Inflows"))</f>
        <v/>
      </c>
      <c r="N165" s="13" t="str">
        <f ca="1">IF(ISERROR(IF((L165-L164-(D165/12*[1]!interp(B165,Data!$B$5:$B$464,Data!$C$5:$C$464))+E165-R165)&lt;0,0,(L165-L164-(D165/12*[1]!interp(B165,Data!$B$5:$B$464,Data!$C$5:$C$464))+E165-R165))),"",IF((L165-L164-(D165/12*[1]!interp(B165,Data!$B$5:$B$464,Data!$C$5:$C$464))+E165-R165)&lt;0,0,(L165-L164-(D165/12*[1]!interp(B165,Data!$B$5:$B$464,Data!$C$5:$C$464))+E165-R165)))</f>
        <v/>
      </c>
      <c r="O165" s="33" t="str">
        <f>IF(G165="","",interp(G165,Data!$F$5:$F$286,Data!$H$5:$H$286))</f>
        <v/>
      </c>
      <c r="P165" s="13" t="str">
        <f>IF(O165="","",IF(O165-O164-interp(G165,Data!$F$5:$F$286,Data!$G$5:$G$286)*H165/12-I165+J165&lt;0,0,O165-O164-interp(G165,Data!$F$5:$F$286,Data!$G$5:$G$286)*H165/12-I165+J165))</f>
        <v/>
      </c>
      <c r="Q165" s="12" t="str">
        <f t="shared" ca="1" si="14"/>
        <v/>
      </c>
      <c r="R165" s="31"/>
      <c r="S165" s="31"/>
      <c r="T165" s="31"/>
      <c r="U165" s="31"/>
      <c r="V165" s="17" t="str">
        <f t="shared" si="18"/>
        <v/>
      </c>
      <c r="W165" s="17" t="str">
        <f t="shared" ca="1" si="16"/>
        <v/>
      </c>
      <c r="X165" s="17" t="str">
        <f t="shared" ca="1" si="17"/>
        <v/>
      </c>
      <c r="Y165" s="17" t="str">
        <f t="shared" ca="1" si="15"/>
        <v/>
      </c>
    </row>
    <row r="166" spans="1:25" x14ac:dyDescent="0.25">
      <c r="A166" s="3">
        <v>41451</v>
      </c>
      <c r="B166" s="6"/>
      <c r="C166" s="6"/>
      <c r="D166" s="7"/>
      <c r="E166" s="7"/>
      <c r="F166" s="7"/>
      <c r="G166" s="7"/>
      <c r="H166" s="7"/>
      <c r="I166" s="7"/>
      <c r="J166" s="7"/>
      <c r="K166" s="7" t="str">
        <f t="shared" si="13"/>
        <v/>
      </c>
      <c r="L166" s="10" t="str">
        <f>IF(B166="","",interp(B166,Data!$B$5:$B$464,Data!$D$5:$D$464))</f>
        <v/>
      </c>
      <c r="M166" s="10" t="str">
        <f>IF(ISERROR(L166/Data!$D$464),"",IF(L166/Data!$D$464&lt;=0.4,"Yes - No Passthroughs","No - Relase Inflows"))</f>
        <v/>
      </c>
      <c r="N166" s="13" t="str">
        <f ca="1">IF(ISERROR(IF((L166-L165-(D166/12*[1]!interp(B166,Data!$B$5:$B$464,Data!$C$5:$C$464))+E166-R166)&lt;0,0,(L166-L165-(D166/12*[1]!interp(B166,Data!$B$5:$B$464,Data!$C$5:$C$464))+E166-R166))),"",IF((L166-L165-(D166/12*[1]!interp(B166,Data!$B$5:$B$464,Data!$C$5:$C$464))+E166-R166)&lt;0,0,(L166-L165-(D166/12*[1]!interp(B166,Data!$B$5:$B$464,Data!$C$5:$C$464))+E166-R166)))</f>
        <v/>
      </c>
      <c r="O166" s="33" t="str">
        <f>IF(G166="","",interp(G166,Data!$F$5:$F$286,Data!$H$5:$H$286))</f>
        <v/>
      </c>
      <c r="P166" s="13" t="str">
        <f>IF(O166="","",IF(O166-O165-interp(G166,Data!$F$5:$F$286,Data!$G$5:$G$286)*H166/12-I166+J166&lt;0,0,O166-O165-interp(G166,Data!$F$5:$F$286,Data!$G$5:$G$286)*H166/12-I166+J166))</f>
        <v/>
      </c>
      <c r="Q166" s="12" t="str">
        <f t="shared" ca="1" si="14"/>
        <v/>
      </c>
      <c r="R166" s="31"/>
      <c r="S166" s="31"/>
      <c r="T166" s="31"/>
      <c r="U166" s="31"/>
      <c r="V166" s="17" t="str">
        <f t="shared" si="18"/>
        <v/>
      </c>
      <c r="W166" s="17" t="str">
        <f t="shared" ca="1" si="16"/>
        <v/>
      </c>
      <c r="X166" s="17" t="str">
        <f t="shared" ca="1" si="17"/>
        <v/>
      </c>
      <c r="Y166" s="17" t="str">
        <f t="shared" ca="1" si="15"/>
        <v/>
      </c>
    </row>
    <row r="167" spans="1:25" x14ac:dyDescent="0.25">
      <c r="A167" s="3">
        <v>41452</v>
      </c>
      <c r="B167" s="6"/>
      <c r="C167" s="6"/>
      <c r="D167" s="7"/>
      <c r="E167" s="7"/>
      <c r="F167" s="7"/>
      <c r="G167" s="7"/>
      <c r="H167" s="7"/>
      <c r="I167" s="7"/>
      <c r="J167" s="7"/>
      <c r="K167" s="7" t="str">
        <f t="shared" si="13"/>
        <v/>
      </c>
      <c r="L167" s="10" t="str">
        <f>IF(B167="","",interp(B167,Data!$B$5:$B$464,Data!$D$5:$D$464))</f>
        <v/>
      </c>
      <c r="M167" s="10" t="str">
        <f>IF(ISERROR(L167/Data!$D$464),"",IF(L167/Data!$D$464&lt;=0.4,"Yes - No Passthroughs","No - Relase Inflows"))</f>
        <v/>
      </c>
      <c r="N167" s="13" t="str">
        <f ca="1">IF(ISERROR(IF((L167-L166-(D167/12*[1]!interp(B167,Data!$B$5:$B$464,Data!$C$5:$C$464))+E167-R167)&lt;0,0,(L167-L166-(D167/12*[1]!interp(B167,Data!$B$5:$B$464,Data!$C$5:$C$464))+E167-R167))),"",IF((L167-L166-(D167/12*[1]!interp(B167,Data!$B$5:$B$464,Data!$C$5:$C$464))+E167-R167)&lt;0,0,(L167-L166-(D167/12*[1]!interp(B167,Data!$B$5:$B$464,Data!$C$5:$C$464))+E167-R167)))</f>
        <v/>
      </c>
      <c r="O167" s="33" t="str">
        <f>IF(G167="","",interp(G167,Data!$F$5:$F$286,Data!$H$5:$H$286))</f>
        <v/>
      </c>
      <c r="P167" s="13" t="str">
        <f>IF(O167="","",IF(O167-O166-interp(G167,Data!$F$5:$F$286,Data!$G$5:$G$286)*H167/12-I167+J167&lt;0,0,O167-O166-interp(G167,Data!$F$5:$F$286,Data!$G$5:$G$286)*H167/12-I167+J167))</f>
        <v/>
      </c>
      <c r="Q167" s="12" t="str">
        <f t="shared" ca="1" si="14"/>
        <v/>
      </c>
      <c r="R167" s="31"/>
      <c r="S167" s="31"/>
      <c r="T167" s="31"/>
      <c r="U167" s="31"/>
      <c r="V167" s="17" t="str">
        <f t="shared" si="18"/>
        <v/>
      </c>
      <c r="W167" s="17" t="str">
        <f t="shared" ca="1" si="16"/>
        <v/>
      </c>
      <c r="X167" s="17" t="str">
        <f t="shared" ca="1" si="17"/>
        <v/>
      </c>
      <c r="Y167" s="17" t="str">
        <f t="shared" ca="1" si="15"/>
        <v/>
      </c>
    </row>
    <row r="168" spans="1:25" x14ac:dyDescent="0.25">
      <c r="A168" s="3">
        <v>41453</v>
      </c>
      <c r="B168" s="6"/>
      <c r="C168" s="6"/>
      <c r="D168" s="7"/>
      <c r="E168" s="7"/>
      <c r="F168" s="7"/>
      <c r="G168" s="7"/>
      <c r="H168" s="7"/>
      <c r="I168" s="7"/>
      <c r="J168" s="7"/>
      <c r="K168" s="7" t="str">
        <f t="shared" si="13"/>
        <v/>
      </c>
      <c r="L168" s="10" t="str">
        <f>IF(B168="","",interp(B168,Data!$B$5:$B$464,Data!$D$5:$D$464))</f>
        <v/>
      </c>
      <c r="M168" s="10" t="str">
        <f>IF(ISERROR(L168/Data!$D$464),"",IF(L168/Data!$D$464&lt;=0.4,"Yes - No Passthroughs","No - Relase Inflows"))</f>
        <v/>
      </c>
      <c r="N168" s="13" t="str">
        <f ca="1">IF(ISERROR(IF((L168-L167-(D168/12*[1]!interp(B168,Data!$B$5:$B$464,Data!$C$5:$C$464))+E168-R168)&lt;0,0,(L168-L167-(D168/12*[1]!interp(B168,Data!$B$5:$B$464,Data!$C$5:$C$464))+E168-R168))),"",IF((L168-L167-(D168/12*[1]!interp(B168,Data!$B$5:$B$464,Data!$C$5:$C$464))+E168-R168)&lt;0,0,(L168-L167-(D168/12*[1]!interp(B168,Data!$B$5:$B$464,Data!$C$5:$C$464))+E168-R168)))</f>
        <v/>
      </c>
      <c r="O168" s="33" t="str">
        <f>IF(G168="","",interp(G168,Data!$F$5:$F$286,Data!$H$5:$H$286))</f>
        <v/>
      </c>
      <c r="P168" s="13" t="str">
        <f>IF(O168="","",IF(O168-O167-interp(G168,Data!$F$5:$F$286,Data!$G$5:$G$286)*H168/12-I168+J168&lt;0,0,O168-O167-interp(G168,Data!$F$5:$F$286,Data!$G$5:$G$286)*H168/12-I168+J168))</f>
        <v/>
      </c>
      <c r="Q168" s="12" t="str">
        <f t="shared" ca="1" si="14"/>
        <v/>
      </c>
      <c r="R168" s="31"/>
      <c r="S168" s="31"/>
      <c r="T168" s="31"/>
      <c r="U168" s="31"/>
      <c r="V168" s="17" t="str">
        <f t="shared" si="18"/>
        <v/>
      </c>
      <c r="W168" s="17" t="str">
        <f t="shared" ca="1" si="16"/>
        <v/>
      </c>
      <c r="X168" s="17" t="str">
        <f t="shared" ca="1" si="17"/>
        <v/>
      </c>
      <c r="Y168" s="17" t="str">
        <f t="shared" ca="1" si="15"/>
        <v/>
      </c>
    </row>
    <row r="169" spans="1:25" x14ac:dyDescent="0.25">
      <c r="A169" s="3">
        <v>41454</v>
      </c>
      <c r="B169" s="6"/>
      <c r="C169" s="6"/>
      <c r="D169" s="7"/>
      <c r="E169" s="7"/>
      <c r="F169" s="7"/>
      <c r="G169" s="7"/>
      <c r="H169" s="7"/>
      <c r="I169" s="7"/>
      <c r="J169" s="7"/>
      <c r="K169" s="7" t="str">
        <f t="shared" si="13"/>
        <v/>
      </c>
      <c r="L169" s="10" t="str">
        <f>IF(B169="","",interp(B169,Data!$B$5:$B$464,Data!$D$5:$D$464))</f>
        <v/>
      </c>
      <c r="M169" s="10" t="str">
        <f>IF(ISERROR(L169/Data!$D$464),"",IF(L169/Data!$D$464&lt;=0.4,"Yes - No Passthroughs","No - Relase Inflows"))</f>
        <v/>
      </c>
      <c r="N169" s="13" t="str">
        <f ca="1">IF(ISERROR(IF((L169-L168-(D169/12*[1]!interp(B169,Data!$B$5:$B$464,Data!$C$5:$C$464))+E169-R169)&lt;0,0,(L169-L168-(D169/12*[1]!interp(B169,Data!$B$5:$B$464,Data!$C$5:$C$464))+E169-R169))),"",IF((L169-L168-(D169/12*[1]!interp(B169,Data!$B$5:$B$464,Data!$C$5:$C$464))+E169-R169)&lt;0,0,(L169-L168-(D169/12*[1]!interp(B169,Data!$B$5:$B$464,Data!$C$5:$C$464))+E169-R169)))</f>
        <v/>
      </c>
      <c r="O169" s="33" t="str">
        <f>IF(G169="","",interp(G169,Data!$F$5:$F$286,Data!$H$5:$H$286))</f>
        <v/>
      </c>
      <c r="P169" s="13" t="str">
        <f>IF(O169="","",IF(O169-O168-interp(G169,Data!$F$5:$F$286,Data!$G$5:$G$286)*H169/12-I169+J169&lt;0,0,O169-O168-interp(G169,Data!$F$5:$F$286,Data!$G$5:$G$286)*H169/12-I169+J169))</f>
        <v/>
      </c>
      <c r="Q169" s="12" t="str">
        <f t="shared" ca="1" si="14"/>
        <v/>
      </c>
      <c r="R169" s="31"/>
      <c r="S169" s="31"/>
      <c r="T169" s="31"/>
      <c r="U169" s="31"/>
      <c r="V169" s="17" t="str">
        <f t="shared" si="18"/>
        <v/>
      </c>
      <c r="W169" s="17" t="str">
        <f t="shared" ca="1" si="16"/>
        <v/>
      </c>
      <c r="X169" s="17" t="str">
        <f t="shared" ca="1" si="17"/>
        <v/>
      </c>
      <c r="Y169" s="17" t="str">
        <f t="shared" ca="1" si="15"/>
        <v/>
      </c>
    </row>
    <row r="170" spans="1:25" x14ac:dyDescent="0.25">
      <c r="A170" s="3">
        <v>41455</v>
      </c>
      <c r="B170" s="6"/>
      <c r="C170" s="6"/>
      <c r="D170" s="7"/>
      <c r="E170" s="7"/>
      <c r="F170" s="7"/>
      <c r="G170" s="7"/>
      <c r="H170" s="7"/>
      <c r="I170" s="7"/>
      <c r="J170" s="7"/>
      <c r="K170" s="7" t="str">
        <f t="shared" si="13"/>
        <v/>
      </c>
      <c r="L170" s="10" t="str">
        <f>IF(B170="","",interp(B170,Data!$B$5:$B$464,Data!$D$5:$D$464))</f>
        <v/>
      </c>
      <c r="M170" s="10" t="str">
        <f>IF(ISERROR(L170/Data!$D$464),"",IF(L170/Data!$D$464&lt;=0.4,"Yes - No Passthroughs","No - Relase Inflows"))</f>
        <v/>
      </c>
      <c r="N170" s="13" t="str">
        <f ca="1">IF(ISERROR(IF((L170-L169-(D170/12*[1]!interp(B170,Data!$B$5:$B$464,Data!$C$5:$C$464))+E170-R170)&lt;0,0,(L170-L169-(D170/12*[1]!interp(B170,Data!$B$5:$B$464,Data!$C$5:$C$464))+E170-R170))),"",IF((L170-L169-(D170/12*[1]!interp(B170,Data!$B$5:$B$464,Data!$C$5:$C$464))+E170-R170)&lt;0,0,(L170-L169-(D170/12*[1]!interp(B170,Data!$B$5:$B$464,Data!$C$5:$C$464))+E170-R170)))</f>
        <v/>
      </c>
      <c r="O170" s="33" t="str">
        <f>IF(G170="","",interp(G170,Data!$F$5:$F$286,Data!$H$5:$H$286))</f>
        <v/>
      </c>
      <c r="P170" s="13" t="str">
        <f>IF(O170="","",IF(O170-O169-interp(G170,Data!$F$5:$F$286,Data!$G$5:$G$286)*H170/12-I170+J170&lt;0,0,O170-O169-interp(G170,Data!$F$5:$F$286,Data!$G$5:$G$286)*H170/12-I170+J170))</f>
        <v/>
      </c>
      <c r="Q170" s="12" t="str">
        <f t="shared" ca="1" si="14"/>
        <v/>
      </c>
      <c r="R170" s="31"/>
      <c r="S170" s="31"/>
      <c r="T170" s="31"/>
      <c r="U170" s="31"/>
      <c r="V170" s="17" t="str">
        <f t="shared" si="18"/>
        <v/>
      </c>
      <c r="W170" s="17" t="str">
        <f t="shared" ca="1" si="16"/>
        <v/>
      </c>
      <c r="X170" s="17" t="str">
        <f t="shared" ca="1" si="17"/>
        <v/>
      </c>
      <c r="Y170" s="17" t="str">
        <f t="shared" ca="1" si="15"/>
        <v/>
      </c>
    </row>
    <row r="171" spans="1:25" x14ac:dyDescent="0.25">
      <c r="A171" s="3">
        <v>41456</v>
      </c>
      <c r="B171" s="6"/>
      <c r="C171" s="6"/>
      <c r="D171" s="7"/>
      <c r="E171" s="7"/>
      <c r="F171" s="7"/>
      <c r="G171" s="7"/>
      <c r="H171" s="7"/>
      <c r="I171" s="7"/>
      <c r="J171" s="7"/>
      <c r="K171" s="7" t="str">
        <f t="shared" si="13"/>
        <v/>
      </c>
      <c r="L171" s="10" t="str">
        <f>IF(B171="","",interp(B171,Data!$B$5:$B$464,Data!$D$5:$D$464))</f>
        <v/>
      </c>
      <c r="M171" s="10" t="str">
        <f>IF(ISERROR(L171/Data!$D$464),"",IF(L171/Data!$D$464&lt;=0.4,"Yes - No Passthroughs","No - Relase Inflows"))</f>
        <v/>
      </c>
      <c r="N171" s="13" t="str">
        <f ca="1">IF(ISERROR(IF((L171-L170-(D171/12*[1]!interp(B171,Data!$B$5:$B$464,Data!$C$5:$C$464))+E171-R171)&lt;0,0,(L171-L170-(D171/12*[1]!interp(B171,Data!$B$5:$B$464,Data!$C$5:$C$464))+E171-R171))),"",IF((L171-L170-(D171/12*[1]!interp(B171,Data!$B$5:$B$464,Data!$C$5:$C$464))+E171-R171)&lt;0,0,(L171-L170-(D171/12*[1]!interp(B171,Data!$B$5:$B$464,Data!$C$5:$C$464))+E171-R171)))</f>
        <v/>
      </c>
      <c r="O171" s="33" t="str">
        <f>IF(G171="","",interp(G171,Data!$F$5:$F$286,Data!$H$5:$H$286))</f>
        <v/>
      </c>
      <c r="P171" s="13" t="str">
        <f>IF(O171="","",IF(O171-O170-interp(G171,Data!$F$5:$F$286,Data!$G$5:$G$286)*H171/12-I171+J171&lt;0,0,O171-O170-interp(G171,Data!$F$5:$F$286,Data!$G$5:$G$286)*H171/12-I171+J171))</f>
        <v/>
      </c>
      <c r="Q171" s="12" t="str">
        <f t="shared" ca="1" si="14"/>
        <v/>
      </c>
      <c r="R171" s="31"/>
      <c r="S171" s="31"/>
      <c r="T171" s="31"/>
      <c r="U171" s="31"/>
      <c r="V171" s="17" t="str">
        <f t="shared" si="18"/>
        <v/>
      </c>
      <c r="W171" s="17" t="str">
        <f t="shared" ca="1" si="16"/>
        <v/>
      </c>
      <c r="X171" s="17" t="str">
        <f t="shared" ca="1" si="17"/>
        <v/>
      </c>
      <c r="Y171" s="17" t="str">
        <f t="shared" ca="1" si="15"/>
        <v/>
      </c>
    </row>
    <row r="172" spans="1:25" x14ac:dyDescent="0.25">
      <c r="A172" s="3">
        <v>41457</v>
      </c>
      <c r="B172" s="6"/>
      <c r="C172" s="6"/>
      <c r="D172" s="7"/>
      <c r="E172" s="7"/>
      <c r="F172" s="7"/>
      <c r="G172" s="7"/>
      <c r="H172" s="7"/>
      <c r="I172" s="7"/>
      <c r="J172" s="7"/>
      <c r="K172" s="7" t="str">
        <f t="shared" si="13"/>
        <v/>
      </c>
      <c r="L172" s="10" t="str">
        <f>IF(B172="","",interp(B172,Data!$B$5:$B$464,Data!$D$5:$D$464))</f>
        <v/>
      </c>
      <c r="M172" s="10" t="str">
        <f>IF(ISERROR(L172/Data!$D$464),"",IF(L172/Data!$D$464&lt;=0.4,"Yes - No Passthroughs","No - Relase Inflows"))</f>
        <v/>
      </c>
      <c r="N172" s="13" t="str">
        <f ca="1">IF(ISERROR(IF((L172-L171-(D172/12*[1]!interp(B172,Data!$B$5:$B$464,Data!$C$5:$C$464))+E172-R172)&lt;0,0,(L172-L171-(D172/12*[1]!interp(B172,Data!$B$5:$B$464,Data!$C$5:$C$464))+E172-R172))),"",IF((L172-L171-(D172/12*[1]!interp(B172,Data!$B$5:$B$464,Data!$C$5:$C$464))+E172-R172)&lt;0,0,(L172-L171-(D172/12*[1]!interp(B172,Data!$B$5:$B$464,Data!$C$5:$C$464))+E172-R172)))</f>
        <v/>
      </c>
      <c r="O172" s="33" t="str">
        <f>IF(G172="","",interp(G172,Data!$F$5:$F$286,Data!$H$5:$H$286))</f>
        <v/>
      </c>
      <c r="P172" s="13" t="str">
        <f>IF(O172="","",IF(O172-O171-interp(G172,Data!$F$5:$F$286,Data!$G$5:$G$286)*H172/12-I172+J172&lt;0,0,O172-O171-interp(G172,Data!$F$5:$F$286,Data!$G$5:$G$286)*H172/12-I172+J172))</f>
        <v/>
      </c>
      <c r="Q172" s="12" t="str">
        <f t="shared" ca="1" si="14"/>
        <v/>
      </c>
      <c r="R172" s="31"/>
      <c r="S172" s="31"/>
      <c r="T172" s="31"/>
      <c r="U172" s="31"/>
      <c r="V172" s="17" t="str">
        <f t="shared" si="18"/>
        <v/>
      </c>
      <c r="W172" s="17" t="str">
        <f t="shared" ca="1" si="16"/>
        <v/>
      </c>
      <c r="X172" s="17" t="str">
        <f t="shared" ca="1" si="17"/>
        <v/>
      </c>
      <c r="Y172" s="17" t="str">
        <f t="shared" ca="1" si="15"/>
        <v/>
      </c>
    </row>
    <row r="173" spans="1:25" x14ac:dyDescent="0.25">
      <c r="A173" s="3">
        <v>41458</v>
      </c>
      <c r="B173" s="6"/>
      <c r="C173" s="6"/>
      <c r="D173" s="7"/>
      <c r="E173" s="7"/>
      <c r="F173" s="7"/>
      <c r="G173" s="7"/>
      <c r="H173" s="7"/>
      <c r="I173" s="7"/>
      <c r="J173" s="7"/>
      <c r="K173" s="7" t="str">
        <f t="shared" si="13"/>
        <v/>
      </c>
      <c r="L173" s="10" t="str">
        <f>IF(B173="","",interp(B173,Data!$B$5:$B$464,Data!$D$5:$D$464))</f>
        <v/>
      </c>
      <c r="M173" s="10" t="str">
        <f>IF(ISERROR(L173/Data!$D$464),"",IF(L173/Data!$D$464&lt;=0.4,"Yes - No Passthroughs","No - Relase Inflows"))</f>
        <v/>
      </c>
      <c r="N173" s="13" t="str">
        <f ca="1">IF(ISERROR(IF((L173-L172-(D173/12*[1]!interp(B173,Data!$B$5:$B$464,Data!$C$5:$C$464))+E173-R173)&lt;0,0,(L173-L172-(D173/12*[1]!interp(B173,Data!$B$5:$B$464,Data!$C$5:$C$464))+E173-R173))),"",IF((L173-L172-(D173/12*[1]!interp(B173,Data!$B$5:$B$464,Data!$C$5:$C$464))+E173-R173)&lt;0,0,(L173-L172-(D173/12*[1]!interp(B173,Data!$B$5:$B$464,Data!$C$5:$C$464))+E173-R173)))</f>
        <v/>
      </c>
      <c r="O173" s="33" t="str">
        <f>IF(G173="","",interp(G173,Data!$F$5:$F$286,Data!$H$5:$H$286))</f>
        <v/>
      </c>
      <c r="P173" s="13" t="str">
        <f>IF(O173="","",IF(O173-O172-interp(G173,Data!$F$5:$F$286,Data!$G$5:$G$286)*H173/12-I173+J173&lt;0,0,O173-O172-interp(G173,Data!$F$5:$F$286,Data!$G$5:$G$286)*H173/12-I173+J173))</f>
        <v/>
      </c>
      <c r="Q173" s="12" t="str">
        <f t="shared" ca="1" si="14"/>
        <v/>
      </c>
      <c r="R173" s="31"/>
      <c r="S173" s="31"/>
      <c r="T173" s="31"/>
      <c r="U173" s="31"/>
      <c r="V173" s="17" t="str">
        <f t="shared" si="18"/>
        <v/>
      </c>
      <c r="W173" s="17" t="str">
        <f t="shared" ca="1" si="16"/>
        <v/>
      </c>
      <c r="X173" s="17" t="str">
        <f t="shared" ca="1" si="17"/>
        <v/>
      </c>
      <c r="Y173" s="17" t="str">
        <f t="shared" ca="1" si="15"/>
        <v/>
      </c>
    </row>
    <row r="174" spans="1:25" x14ac:dyDescent="0.25">
      <c r="A174" s="3">
        <v>41459</v>
      </c>
      <c r="B174" s="6"/>
      <c r="C174" s="6"/>
      <c r="D174" s="7"/>
      <c r="E174" s="7"/>
      <c r="F174" s="7"/>
      <c r="G174" s="7"/>
      <c r="H174" s="7"/>
      <c r="I174" s="7"/>
      <c r="J174" s="7"/>
      <c r="K174" s="7" t="str">
        <f t="shared" si="13"/>
        <v/>
      </c>
      <c r="L174" s="10" t="str">
        <f>IF(B174="","",interp(B174,Data!$B$5:$B$464,Data!$D$5:$D$464))</f>
        <v/>
      </c>
      <c r="M174" s="10" t="str">
        <f>IF(ISERROR(L174/Data!$D$464),"",IF(L174/Data!$D$464&lt;=0.4,"Yes - No Passthroughs","No - Relase Inflows"))</f>
        <v/>
      </c>
      <c r="N174" s="13" t="str">
        <f ca="1">IF(ISERROR(IF((L174-L173-(D174/12*[1]!interp(B174,Data!$B$5:$B$464,Data!$C$5:$C$464))+E174-R174)&lt;0,0,(L174-L173-(D174/12*[1]!interp(B174,Data!$B$5:$B$464,Data!$C$5:$C$464))+E174-R174))),"",IF((L174-L173-(D174/12*[1]!interp(B174,Data!$B$5:$B$464,Data!$C$5:$C$464))+E174-R174)&lt;0,0,(L174-L173-(D174/12*[1]!interp(B174,Data!$B$5:$B$464,Data!$C$5:$C$464))+E174-R174)))</f>
        <v/>
      </c>
      <c r="O174" s="33" t="str">
        <f>IF(G174="","",interp(G174,Data!$F$5:$F$286,Data!$H$5:$H$286))</f>
        <v/>
      </c>
      <c r="P174" s="13" t="str">
        <f>IF(O174="","",IF(O174-O173-interp(G174,Data!$F$5:$F$286,Data!$G$5:$G$286)*H174/12-I174+J174&lt;0,0,O174-O173-interp(G174,Data!$F$5:$F$286,Data!$G$5:$G$286)*H174/12-I174+J174))</f>
        <v/>
      </c>
      <c r="Q174" s="12" t="str">
        <f t="shared" ca="1" si="14"/>
        <v/>
      </c>
      <c r="R174" s="31"/>
      <c r="S174" s="31"/>
      <c r="T174" s="31"/>
      <c r="U174" s="31"/>
      <c r="V174" s="17" t="str">
        <f t="shared" si="18"/>
        <v/>
      </c>
      <c r="W174" s="17" t="str">
        <f t="shared" ca="1" si="16"/>
        <v/>
      </c>
      <c r="X174" s="17" t="str">
        <f t="shared" ca="1" si="17"/>
        <v/>
      </c>
      <c r="Y174" s="17" t="str">
        <f t="shared" ca="1" si="15"/>
        <v/>
      </c>
    </row>
    <row r="175" spans="1:25" x14ac:dyDescent="0.25">
      <c r="A175" s="3">
        <v>41460</v>
      </c>
      <c r="B175" s="6"/>
      <c r="C175" s="6"/>
      <c r="D175" s="7"/>
      <c r="E175" s="7"/>
      <c r="F175" s="7"/>
      <c r="G175" s="7"/>
      <c r="H175" s="7"/>
      <c r="I175" s="7"/>
      <c r="J175" s="7"/>
      <c r="K175" s="7" t="str">
        <f t="shared" si="13"/>
        <v/>
      </c>
      <c r="L175" s="10" t="str">
        <f>IF(B175="","",interp(B175,Data!$B$5:$B$464,Data!$D$5:$D$464))</f>
        <v/>
      </c>
      <c r="M175" s="10" t="str">
        <f>IF(ISERROR(L175/Data!$D$464),"",IF(L175/Data!$D$464&lt;=0.4,"Yes - No Passthroughs","No - Relase Inflows"))</f>
        <v/>
      </c>
      <c r="N175" s="13" t="str">
        <f ca="1">IF(ISERROR(IF((L175-L174-(D175/12*[1]!interp(B175,Data!$B$5:$B$464,Data!$C$5:$C$464))+E175-R175)&lt;0,0,(L175-L174-(D175/12*[1]!interp(B175,Data!$B$5:$B$464,Data!$C$5:$C$464))+E175-R175))),"",IF((L175-L174-(D175/12*[1]!interp(B175,Data!$B$5:$B$464,Data!$C$5:$C$464))+E175-R175)&lt;0,0,(L175-L174-(D175/12*[1]!interp(B175,Data!$B$5:$B$464,Data!$C$5:$C$464))+E175-R175)))</f>
        <v/>
      </c>
      <c r="O175" s="33" t="str">
        <f>IF(G175="","",interp(G175,Data!$F$5:$F$286,Data!$H$5:$H$286))</f>
        <v/>
      </c>
      <c r="P175" s="13" t="str">
        <f>IF(O175="","",IF(O175-O174-interp(G175,Data!$F$5:$F$286,Data!$G$5:$G$286)*H175/12-I175+J175&lt;0,0,O175-O174-interp(G175,Data!$F$5:$F$286,Data!$G$5:$G$286)*H175/12-I175+J175))</f>
        <v/>
      </c>
      <c r="Q175" s="12" t="str">
        <f t="shared" ca="1" si="14"/>
        <v/>
      </c>
      <c r="R175" s="31"/>
      <c r="S175" s="31"/>
      <c r="T175" s="31"/>
      <c r="U175" s="31"/>
      <c r="V175" s="17" t="str">
        <f t="shared" si="18"/>
        <v/>
      </c>
      <c r="W175" s="17" t="str">
        <f t="shared" ca="1" si="16"/>
        <v/>
      </c>
      <c r="X175" s="17" t="str">
        <f t="shared" ca="1" si="17"/>
        <v/>
      </c>
      <c r="Y175" s="17" t="str">
        <f t="shared" ca="1" si="15"/>
        <v/>
      </c>
    </row>
    <row r="176" spans="1:25" x14ac:dyDescent="0.25">
      <c r="A176" s="3">
        <v>41461</v>
      </c>
      <c r="B176" s="6"/>
      <c r="C176" s="6"/>
      <c r="D176" s="7"/>
      <c r="E176" s="7"/>
      <c r="F176" s="7"/>
      <c r="G176" s="7"/>
      <c r="H176" s="7"/>
      <c r="I176" s="7"/>
      <c r="J176" s="7"/>
      <c r="K176" s="7" t="str">
        <f t="shared" si="13"/>
        <v/>
      </c>
      <c r="L176" s="10" t="str">
        <f>IF(B176="","",interp(B176,Data!$B$5:$B$464,Data!$D$5:$D$464))</f>
        <v/>
      </c>
      <c r="M176" s="10" t="str">
        <f>IF(ISERROR(L176/Data!$D$464),"",IF(L176/Data!$D$464&lt;=0.4,"Yes - No Passthroughs","No - Relase Inflows"))</f>
        <v/>
      </c>
      <c r="N176" s="13" t="str">
        <f ca="1">IF(ISERROR(IF((L176-L175-(D176/12*[1]!interp(B176,Data!$B$5:$B$464,Data!$C$5:$C$464))+E176-R176)&lt;0,0,(L176-L175-(D176/12*[1]!interp(B176,Data!$B$5:$B$464,Data!$C$5:$C$464))+E176-R176))),"",IF((L176-L175-(D176/12*[1]!interp(B176,Data!$B$5:$B$464,Data!$C$5:$C$464))+E176-R176)&lt;0,0,(L176-L175-(D176/12*[1]!interp(B176,Data!$B$5:$B$464,Data!$C$5:$C$464))+E176-R176)))</f>
        <v/>
      </c>
      <c r="O176" s="33" t="str">
        <f>IF(G176="","",interp(G176,Data!$F$5:$F$286,Data!$H$5:$H$286))</f>
        <v/>
      </c>
      <c r="P176" s="13" t="str">
        <f>IF(O176="","",IF(O176-O175-interp(G176,Data!$F$5:$F$286,Data!$G$5:$G$286)*H176/12-I176+J176&lt;0,0,O176-O175-interp(G176,Data!$F$5:$F$286,Data!$G$5:$G$286)*H176/12-I176+J176))</f>
        <v/>
      </c>
      <c r="Q176" s="12" t="str">
        <f t="shared" ca="1" si="14"/>
        <v/>
      </c>
      <c r="R176" s="31"/>
      <c r="S176" s="31"/>
      <c r="T176" s="31"/>
      <c r="U176" s="31"/>
      <c r="V176" s="17" t="str">
        <f t="shared" si="18"/>
        <v/>
      </c>
      <c r="W176" s="17" t="str">
        <f t="shared" ca="1" si="16"/>
        <v/>
      </c>
      <c r="X176" s="17" t="str">
        <f t="shared" ca="1" si="17"/>
        <v/>
      </c>
      <c r="Y176" s="17" t="str">
        <f t="shared" ca="1" si="15"/>
        <v/>
      </c>
    </row>
    <row r="177" spans="1:25" x14ac:dyDescent="0.25">
      <c r="A177" s="3">
        <v>41462</v>
      </c>
      <c r="B177" s="6"/>
      <c r="C177" s="6"/>
      <c r="D177" s="7"/>
      <c r="E177" s="7"/>
      <c r="F177" s="7"/>
      <c r="G177" s="7"/>
      <c r="H177" s="7"/>
      <c r="I177" s="7"/>
      <c r="J177" s="7"/>
      <c r="K177" s="7" t="str">
        <f t="shared" si="13"/>
        <v/>
      </c>
      <c r="L177" s="10" t="str">
        <f>IF(B177="","",interp(B177,Data!$B$5:$B$464,Data!$D$5:$D$464))</f>
        <v/>
      </c>
      <c r="M177" s="10" t="str">
        <f>IF(ISERROR(L177/Data!$D$464),"",IF(L177/Data!$D$464&lt;=0.4,"Yes - No Passthroughs","No - Relase Inflows"))</f>
        <v/>
      </c>
      <c r="N177" s="13" t="str">
        <f ca="1">IF(ISERROR(IF((L177-L176-(D177/12*[1]!interp(B177,Data!$B$5:$B$464,Data!$C$5:$C$464))+E177-R177)&lt;0,0,(L177-L176-(D177/12*[1]!interp(B177,Data!$B$5:$B$464,Data!$C$5:$C$464))+E177-R177))),"",IF((L177-L176-(D177/12*[1]!interp(B177,Data!$B$5:$B$464,Data!$C$5:$C$464))+E177-R177)&lt;0,0,(L177-L176-(D177/12*[1]!interp(B177,Data!$B$5:$B$464,Data!$C$5:$C$464))+E177-R177)))</f>
        <v/>
      </c>
      <c r="O177" s="33" t="str">
        <f>IF(G177="","",interp(G177,Data!$F$5:$F$286,Data!$H$5:$H$286))</f>
        <v/>
      </c>
      <c r="P177" s="13" t="str">
        <f>IF(O177="","",IF(O177-O176-interp(G177,Data!$F$5:$F$286,Data!$G$5:$G$286)*H177/12-I177+J177&lt;0,0,O177-O176-interp(G177,Data!$F$5:$F$286,Data!$G$5:$G$286)*H177/12-I177+J177))</f>
        <v/>
      </c>
      <c r="Q177" s="12" t="str">
        <f t="shared" ca="1" si="14"/>
        <v/>
      </c>
      <c r="R177" s="31"/>
      <c r="S177" s="31"/>
      <c r="T177" s="31"/>
      <c r="U177" s="31"/>
      <c r="V177" s="17" t="str">
        <f t="shared" si="18"/>
        <v/>
      </c>
      <c r="W177" s="17" t="str">
        <f t="shared" ca="1" si="16"/>
        <v/>
      </c>
      <c r="X177" s="17" t="str">
        <f t="shared" ca="1" si="17"/>
        <v/>
      </c>
      <c r="Y177" s="17" t="str">
        <f t="shared" ca="1" si="15"/>
        <v/>
      </c>
    </row>
    <row r="178" spans="1:25" x14ac:dyDescent="0.25">
      <c r="A178" s="3">
        <v>41463</v>
      </c>
      <c r="B178" s="6"/>
      <c r="C178" s="6"/>
      <c r="D178" s="7"/>
      <c r="E178" s="7"/>
      <c r="F178" s="7"/>
      <c r="G178" s="7"/>
      <c r="H178" s="7"/>
      <c r="I178" s="7"/>
      <c r="J178" s="7"/>
      <c r="K178" s="7" t="str">
        <f t="shared" si="13"/>
        <v/>
      </c>
      <c r="L178" s="10" t="str">
        <f>IF(B178="","",interp(B178,Data!$B$5:$B$464,Data!$D$5:$D$464))</f>
        <v/>
      </c>
      <c r="M178" s="10" t="str">
        <f>IF(ISERROR(L178/Data!$D$464),"",IF(L178/Data!$D$464&lt;=0.4,"Yes - No Passthroughs","No - Relase Inflows"))</f>
        <v/>
      </c>
      <c r="N178" s="13" t="str">
        <f ca="1">IF(ISERROR(IF((L178-L177-(D178/12*[1]!interp(B178,Data!$B$5:$B$464,Data!$C$5:$C$464))+E178-R178)&lt;0,0,(L178-L177-(D178/12*[1]!interp(B178,Data!$B$5:$B$464,Data!$C$5:$C$464))+E178-R178))),"",IF((L178-L177-(D178/12*[1]!interp(B178,Data!$B$5:$B$464,Data!$C$5:$C$464))+E178-R178)&lt;0,0,(L178-L177-(D178/12*[1]!interp(B178,Data!$B$5:$B$464,Data!$C$5:$C$464))+E178-R178)))</f>
        <v/>
      </c>
      <c r="O178" s="33" t="str">
        <f>IF(G178="","",interp(G178,Data!$F$5:$F$286,Data!$H$5:$H$286))</f>
        <v/>
      </c>
      <c r="P178" s="13" t="str">
        <f>IF(O178="","",IF(O178-O177-interp(G178,Data!$F$5:$F$286,Data!$G$5:$G$286)*H178/12-I178+J178&lt;0,0,O178-O177-interp(G178,Data!$F$5:$F$286,Data!$G$5:$G$286)*H178/12-I178+J178))</f>
        <v/>
      </c>
      <c r="Q178" s="12" t="str">
        <f t="shared" ca="1" si="14"/>
        <v/>
      </c>
      <c r="R178" s="31"/>
      <c r="S178" s="31"/>
      <c r="T178" s="31"/>
      <c r="U178" s="31"/>
      <c r="V178" s="17" t="str">
        <f t="shared" si="18"/>
        <v/>
      </c>
      <c r="W178" s="17" t="str">
        <f t="shared" ca="1" si="16"/>
        <v/>
      </c>
      <c r="X178" s="17" t="str">
        <f t="shared" ca="1" si="17"/>
        <v/>
      </c>
      <c r="Y178" s="17" t="str">
        <f t="shared" ca="1" si="15"/>
        <v/>
      </c>
    </row>
    <row r="179" spans="1:25" x14ac:dyDescent="0.25">
      <c r="A179" s="3">
        <v>41464</v>
      </c>
      <c r="B179" s="6"/>
      <c r="C179" s="6"/>
      <c r="D179" s="7"/>
      <c r="E179" s="7"/>
      <c r="F179" s="7"/>
      <c r="G179" s="7"/>
      <c r="H179" s="7"/>
      <c r="I179" s="7"/>
      <c r="J179" s="7"/>
      <c r="K179" s="7" t="str">
        <f t="shared" si="13"/>
        <v/>
      </c>
      <c r="L179" s="10" t="str">
        <f>IF(B179="","",interp(B179,Data!$B$5:$B$464,Data!$D$5:$D$464))</f>
        <v/>
      </c>
      <c r="M179" s="10" t="str">
        <f>IF(ISERROR(L179/Data!$D$464),"",IF(L179/Data!$D$464&lt;=0.4,"Yes - No Passthroughs","No - Relase Inflows"))</f>
        <v/>
      </c>
      <c r="N179" s="13" t="str">
        <f ca="1">IF(ISERROR(IF((L179-L178-(D179/12*[1]!interp(B179,Data!$B$5:$B$464,Data!$C$5:$C$464))+E179-R179)&lt;0,0,(L179-L178-(D179/12*[1]!interp(B179,Data!$B$5:$B$464,Data!$C$5:$C$464))+E179-R179))),"",IF((L179-L178-(D179/12*[1]!interp(B179,Data!$B$5:$B$464,Data!$C$5:$C$464))+E179-R179)&lt;0,0,(L179-L178-(D179/12*[1]!interp(B179,Data!$B$5:$B$464,Data!$C$5:$C$464))+E179-R179)))</f>
        <v/>
      </c>
      <c r="O179" s="33" t="str">
        <f>IF(G179="","",interp(G179,Data!$F$5:$F$286,Data!$H$5:$H$286))</f>
        <v/>
      </c>
      <c r="P179" s="13" t="str">
        <f>IF(O179="","",IF(O179-O178-interp(G179,Data!$F$5:$F$286,Data!$G$5:$G$286)*H179/12-I179+J179&lt;0,0,O179-O178-interp(G179,Data!$F$5:$F$286,Data!$G$5:$G$286)*H179/12-I179+J179))</f>
        <v/>
      </c>
      <c r="Q179" s="12" t="str">
        <f t="shared" ca="1" si="14"/>
        <v/>
      </c>
      <c r="R179" s="31"/>
      <c r="S179" s="31"/>
      <c r="T179" s="31"/>
      <c r="U179" s="31"/>
      <c r="V179" s="17" t="str">
        <f t="shared" si="18"/>
        <v/>
      </c>
      <c r="W179" s="17" t="str">
        <f t="shared" ca="1" si="16"/>
        <v/>
      </c>
      <c r="X179" s="17" t="str">
        <f t="shared" ca="1" si="17"/>
        <v/>
      </c>
      <c r="Y179" s="17" t="str">
        <f t="shared" ca="1" si="15"/>
        <v/>
      </c>
    </row>
    <row r="180" spans="1:25" x14ac:dyDescent="0.25">
      <c r="A180" s="3">
        <v>41465</v>
      </c>
      <c r="B180" s="6"/>
      <c r="C180" s="6"/>
      <c r="D180" s="7"/>
      <c r="E180" s="7"/>
      <c r="F180" s="7"/>
      <c r="G180" s="7"/>
      <c r="H180" s="7"/>
      <c r="I180" s="7"/>
      <c r="J180" s="7"/>
      <c r="K180" s="7" t="str">
        <f t="shared" si="13"/>
        <v/>
      </c>
      <c r="L180" s="10" t="str">
        <f>IF(B180="","",interp(B180,Data!$B$5:$B$464,Data!$D$5:$D$464))</f>
        <v/>
      </c>
      <c r="M180" s="10" t="str">
        <f>IF(ISERROR(L180/Data!$D$464),"",IF(L180/Data!$D$464&lt;=0.4,"Yes - No Passthroughs","No - Relase Inflows"))</f>
        <v/>
      </c>
      <c r="N180" s="13" t="str">
        <f ca="1">IF(ISERROR(IF((L180-L179-(D180/12*[1]!interp(B180,Data!$B$5:$B$464,Data!$C$5:$C$464))+E180-R180)&lt;0,0,(L180-L179-(D180/12*[1]!interp(B180,Data!$B$5:$B$464,Data!$C$5:$C$464))+E180-R180))),"",IF((L180-L179-(D180/12*[1]!interp(B180,Data!$B$5:$B$464,Data!$C$5:$C$464))+E180-R180)&lt;0,0,(L180-L179-(D180/12*[1]!interp(B180,Data!$B$5:$B$464,Data!$C$5:$C$464))+E180-R180)))</f>
        <v/>
      </c>
      <c r="O180" s="33" t="str">
        <f>IF(G180="","",interp(G180,Data!$F$5:$F$286,Data!$H$5:$H$286))</f>
        <v/>
      </c>
      <c r="P180" s="13" t="str">
        <f>IF(O180="","",IF(O180-O179-interp(G180,Data!$F$5:$F$286,Data!$G$5:$G$286)*H180/12-I180+J180&lt;0,0,O180-O179-interp(G180,Data!$F$5:$F$286,Data!$G$5:$G$286)*H180/12-I180+J180))</f>
        <v/>
      </c>
      <c r="Q180" s="12" t="str">
        <f t="shared" ca="1" si="14"/>
        <v/>
      </c>
      <c r="R180" s="31"/>
      <c r="S180" s="31"/>
      <c r="T180" s="31"/>
      <c r="U180" s="31"/>
      <c r="V180" s="17" t="str">
        <f t="shared" si="18"/>
        <v/>
      </c>
      <c r="W180" s="17" t="str">
        <f t="shared" ca="1" si="16"/>
        <v/>
      </c>
      <c r="X180" s="17" t="str">
        <f t="shared" ca="1" si="17"/>
        <v/>
      </c>
      <c r="Y180" s="17" t="str">
        <f t="shared" ca="1" si="15"/>
        <v/>
      </c>
    </row>
    <row r="181" spans="1:25" x14ac:dyDescent="0.25">
      <c r="A181" s="3">
        <v>41466</v>
      </c>
      <c r="B181" s="6"/>
      <c r="C181" s="6"/>
      <c r="D181" s="7"/>
      <c r="E181" s="7"/>
      <c r="F181" s="7"/>
      <c r="G181" s="7"/>
      <c r="H181" s="7"/>
      <c r="I181" s="7"/>
      <c r="J181" s="7"/>
      <c r="K181" s="7" t="str">
        <f t="shared" si="13"/>
        <v/>
      </c>
      <c r="L181" s="10" t="str">
        <f>IF(B181="","",interp(B181,Data!$B$5:$B$464,Data!$D$5:$D$464))</f>
        <v/>
      </c>
      <c r="M181" s="10" t="str">
        <f>IF(ISERROR(L181/Data!$D$464),"",IF(L181/Data!$D$464&lt;=0.4,"Yes - No Passthroughs","No - Relase Inflows"))</f>
        <v/>
      </c>
      <c r="N181" s="13" t="str">
        <f ca="1">IF(ISERROR(IF((L181-L180-(D181/12*[1]!interp(B181,Data!$B$5:$B$464,Data!$C$5:$C$464))+E181-R181)&lt;0,0,(L181-L180-(D181/12*[1]!interp(B181,Data!$B$5:$B$464,Data!$C$5:$C$464))+E181-R181))),"",IF((L181-L180-(D181/12*[1]!interp(B181,Data!$B$5:$B$464,Data!$C$5:$C$464))+E181-R181)&lt;0,0,(L181-L180-(D181/12*[1]!interp(B181,Data!$B$5:$B$464,Data!$C$5:$C$464))+E181-R181)))</f>
        <v/>
      </c>
      <c r="O181" s="33" t="str">
        <f>IF(G181="","",interp(G181,Data!$F$5:$F$286,Data!$H$5:$H$286))</f>
        <v/>
      </c>
      <c r="P181" s="13" t="str">
        <f>IF(O181="","",IF(O181-O180-interp(G181,Data!$F$5:$F$286,Data!$G$5:$G$286)*H181/12-I181+J181&lt;0,0,O181-O180-interp(G181,Data!$F$5:$F$286,Data!$G$5:$G$286)*H181/12-I181+J181))</f>
        <v/>
      </c>
      <c r="Q181" s="12" t="str">
        <f t="shared" ca="1" si="14"/>
        <v/>
      </c>
      <c r="R181" s="31"/>
      <c r="S181" s="31"/>
      <c r="T181" s="31"/>
      <c r="U181" s="31"/>
      <c r="V181" s="17" t="str">
        <f t="shared" si="18"/>
        <v/>
      </c>
      <c r="W181" s="17" t="str">
        <f t="shared" ca="1" si="16"/>
        <v/>
      </c>
      <c r="X181" s="17" t="str">
        <f t="shared" ca="1" si="17"/>
        <v/>
      </c>
      <c r="Y181" s="17" t="str">
        <f t="shared" ca="1" si="15"/>
        <v/>
      </c>
    </row>
    <row r="182" spans="1:25" x14ac:dyDescent="0.25">
      <c r="A182" s="3">
        <v>41467</v>
      </c>
      <c r="B182" s="6"/>
      <c r="C182" s="6"/>
      <c r="D182" s="7"/>
      <c r="E182" s="7"/>
      <c r="F182" s="7"/>
      <c r="G182" s="7"/>
      <c r="H182" s="7"/>
      <c r="I182" s="7"/>
      <c r="J182" s="7"/>
      <c r="K182" s="7" t="str">
        <f t="shared" si="13"/>
        <v/>
      </c>
      <c r="L182" s="10" t="str">
        <f>IF(B182="","",interp(B182,Data!$B$5:$B$464,Data!$D$5:$D$464))</f>
        <v/>
      </c>
      <c r="M182" s="10" t="str">
        <f>IF(ISERROR(L182/Data!$D$464),"",IF(L182/Data!$D$464&lt;=0.4,"Yes - No Passthroughs","No - Relase Inflows"))</f>
        <v/>
      </c>
      <c r="N182" s="13" t="str">
        <f ca="1">IF(ISERROR(IF((L182-L181-(D182/12*[1]!interp(B182,Data!$B$5:$B$464,Data!$C$5:$C$464))+E182-R182)&lt;0,0,(L182-L181-(D182/12*[1]!interp(B182,Data!$B$5:$B$464,Data!$C$5:$C$464))+E182-R182))),"",IF((L182-L181-(D182/12*[1]!interp(B182,Data!$B$5:$B$464,Data!$C$5:$C$464))+E182-R182)&lt;0,0,(L182-L181-(D182/12*[1]!interp(B182,Data!$B$5:$B$464,Data!$C$5:$C$464))+E182-R182)))</f>
        <v/>
      </c>
      <c r="O182" s="33" t="str">
        <f>IF(G182="","",interp(G182,Data!$F$5:$F$286,Data!$H$5:$H$286))</f>
        <v/>
      </c>
      <c r="P182" s="13" t="str">
        <f>IF(O182="","",IF(O182-O181-interp(G182,Data!$F$5:$F$286,Data!$G$5:$G$286)*H182/12-I182+J182&lt;0,0,O182-O181-interp(G182,Data!$F$5:$F$286,Data!$G$5:$G$286)*H182/12-I182+J182))</f>
        <v/>
      </c>
      <c r="Q182" s="12" t="str">
        <f t="shared" ca="1" si="14"/>
        <v/>
      </c>
      <c r="R182" s="31"/>
      <c r="S182" s="31"/>
      <c r="T182" s="31"/>
      <c r="U182" s="31"/>
      <c r="V182" s="17" t="str">
        <f t="shared" si="18"/>
        <v/>
      </c>
      <c r="W182" s="17" t="str">
        <f t="shared" ca="1" si="16"/>
        <v/>
      </c>
      <c r="X182" s="17" t="str">
        <f t="shared" ca="1" si="17"/>
        <v/>
      </c>
      <c r="Y182" s="17" t="str">
        <f t="shared" ca="1" si="15"/>
        <v/>
      </c>
    </row>
    <row r="183" spans="1:25" x14ac:dyDescent="0.25">
      <c r="A183" s="3">
        <v>41468</v>
      </c>
      <c r="B183" s="6"/>
      <c r="C183" s="6"/>
      <c r="D183" s="7"/>
      <c r="E183" s="7"/>
      <c r="F183" s="7"/>
      <c r="G183" s="7"/>
      <c r="H183" s="7"/>
      <c r="I183" s="7"/>
      <c r="J183" s="7"/>
      <c r="K183" s="7" t="str">
        <f t="shared" si="13"/>
        <v/>
      </c>
      <c r="L183" s="10" t="str">
        <f>IF(B183="","",interp(B183,Data!$B$5:$B$464,Data!$D$5:$D$464))</f>
        <v/>
      </c>
      <c r="M183" s="10" t="str">
        <f>IF(ISERROR(L183/Data!$D$464),"",IF(L183/Data!$D$464&lt;=0.4,"Yes - No Passthroughs","No - Relase Inflows"))</f>
        <v/>
      </c>
      <c r="N183" s="13" t="str">
        <f ca="1">IF(ISERROR(IF((L183-L182-(D183/12*[1]!interp(B183,Data!$B$5:$B$464,Data!$C$5:$C$464))+E183-R183)&lt;0,0,(L183-L182-(D183/12*[1]!interp(B183,Data!$B$5:$B$464,Data!$C$5:$C$464))+E183-R183))),"",IF((L183-L182-(D183/12*[1]!interp(B183,Data!$B$5:$B$464,Data!$C$5:$C$464))+E183-R183)&lt;0,0,(L183-L182-(D183/12*[1]!interp(B183,Data!$B$5:$B$464,Data!$C$5:$C$464))+E183-R183)))</f>
        <v/>
      </c>
      <c r="O183" s="33" t="str">
        <f>IF(G183="","",interp(G183,Data!$F$5:$F$286,Data!$H$5:$H$286))</f>
        <v/>
      </c>
      <c r="P183" s="13" t="str">
        <f>IF(O183="","",IF(O183-O182-interp(G183,Data!$F$5:$F$286,Data!$G$5:$G$286)*H183/12-I183+J183&lt;0,0,O183-O182-interp(G183,Data!$F$5:$F$286,Data!$G$5:$G$286)*H183/12-I183+J183))</f>
        <v/>
      </c>
      <c r="Q183" s="12" t="str">
        <f t="shared" ca="1" si="14"/>
        <v/>
      </c>
      <c r="R183" s="31"/>
      <c r="S183" s="31"/>
      <c r="T183" s="31"/>
      <c r="U183" s="31"/>
      <c r="V183" s="17" t="str">
        <f t="shared" si="18"/>
        <v/>
      </c>
      <c r="W183" s="17" t="str">
        <f t="shared" ca="1" si="16"/>
        <v/>
      </c>
      <c r="X183" s="17" t="str">
        <f t="shared" ca="1" si="17"/>
        <v/>
      </c>
      <c r="Y183" s="17" t="str">
        <f t="shared" ca="1" si="15"/>
        <v/>
      </c>
    </row>
    <row r="184" spans="1:25" x14ac:dyDescent="0.25">
      <c r="A184" s="3">
        <v>41469</v>
      </c>
      <c r="B184" s="6"/>
      <c r="C184" s="6"/>
      <c r="D184" s="7"/>
      <c r="E184" s="7"/>
      <c r="F184" s="7"/>
      <c r="G184" s="7"/>
      <c r="H184" s="7"/>
      <c r="I184" s="7"/>
      <c r="J184" s="7"/>
      <c r="K184" s="7" t="str">
        <f t="shared" si="13"/>
        <v/>
      </c>
      <c r="L184" s="10" t="str">
        <f>IF(B184="","",interp(B184,Data!$B$5:$B$464,Data!$D$5:$D$464))</f>
        <v/>
      </c>
      <c r="M184" s="10" t="str">
        <f>IF(ISERROR(L184/Data!$D$464),"",IF(L184/Data!$D$464&lt;=0.4,"Yes - No Passthroughs","No - Relase Inflows"))</f>
        <v/>
      </c>
      <c r="N184" s="13" t="str">
        <f ca="1">IF(ISERROR(IF((L184-L183-(D184/12*[1]!interp(B184,Data!$B$5:$B$464,Data!$C$5:$C$464))+E184-R184)&lt;0,0,(L184-L183-(D184/12*[1]!interp(B184,Data!$B$5:$B$464,Data!$C$5:$C$464))+E184-R184))),"",IF((L184-L183-(D184/12*[1]!interp(B184,Data!$B$5:$B$464,Data!$C$5:$C$464))+E184-R184)&lt;0,0,(L184-L183-(D184/12*[1]!interp(B184,Data!$B$5:$B$464,Data!$C$5:$C$464))+E184-R184)))</f>
        <v/>
      </c>
      <c r="O184" s="33" t="str">
        <f>IF(G184="","",interp(G184,Data!$F$5:$F$286,Data!$H$5:$H$286))</f>
        <v/>
      </c>
      <c r="P184" s="13" t="str">
        <f>IF(O184="","",IF(O184-O183-interp(G184,Data!$F$5:$F$286,Data!$G$5:$G$286)*H184/12-I184+J184&lt;0,0,O184-O183-interp(G184,Data!$F$5:$F$286,Data!$G$5:$G$286)*H184/12-I184+J184))</f>
        <v/>
      </c>
      <c r="Q184" s="12" t="str">
        <f t="shared" ca="1" si="14"/>
        <v/>
      </c>
      <c r="R184" s="31"/>
      <c r="S184" s="31"/>
      <c r="T184" s="31"/>
      <c r="U184" s="31"/>
      <c r="V184" s="17" t="str">
        <f t="shared" si="18"/>
        <v/>
      </c>
      <c r="W184" s="17" t="str">
        <f t="shared" ca="1" si="16"/>
        <v/>
      </c>
      <c r="X184" s="17" t="str">
        <f t="shared" ca="1" si="17"/>
        <v/>
      </c>
      <c r="Y184" s="17" t="str">
        <f t="shared" ca="1" si="15"/>
        <v/>
      </c>
    </row>
    <row r="185" spans="1:25" x14ac:dyDescent="0.25">
      <c r="A185" s="3">
        <v>41470</v>
      </c>
      <c r="B185" s="6"/>
      <c r="C185" s="6"/>
      <c r="D185" s="7"/>
      <c r="E185" s="7"/>
      <c r="F185" s="7"/>
      <c r="G185" s="7"/>
      <c r="H185" s="7"/>
      <c r="I185" s="7"/>
      <c r="J185" s="7"/>
      <c r="K185" s="7" t="str">
        <f t="shared" si="13"/>
        <v/>
      </c>
      <c r="L185" s="10" t="str">
        <f>IF(B185="","",interp(B185,Data!$B$5:$B$464,Data!$D$5:$D$464))</f>
        <v/>
      </c>
      <c r="M185" s="10" t="str">
        <f>IF(ISERROR(L185/Data!$D$464),"",IF(L185/Data!$D$464&lt;=0.4,"Yes - No Passthroughs","No - Relase Inflows"))</f>
        <v/>
      </c>
      <c r="N185" s="13" t="str">
        <f ca="1">IF(ISERROR(IF((L185-L184-(D185/12*[1]!interp(B185,Data!$B$5:$B$464,Data!$C$5:$C$464))+E185-R185)&lt;0,0,(L185-L184-(D185/12*[1]!interp(B185,Data!$B$5:$B$464,Data!$C$5:$C$464))+E185-R185))),"",IF((L185-L184-(D185/12*[1]!interp(B185,Data!$B$5:$B$464,Data!$C$5:$C$464))+E185-R185)&lt;0,0,(L185-L184-(D185/12*[1]!interp(B185,Data!$B$5:$B$464,Data!$C$5:$C$464))+E185-R185)))</f>
        <v/>
      </c>
      <c r="O185" s="33" t="str">
        <f>IF(G185="","",interp(G185,Data!$F$5:$F$286,Data!$H$5:$H$286))</f>
        <v/>
      </c>
      <c r="P185" s="13" t="str">
        <f>IF(O185="","",IF(O185-O184-interp(G185,Data!$F$5:$F$286,Data!$G$5:$G$286)*H185/12-I185+J185&lt;0,0,O185-O184-interp(G185,Data!$F$5:$F$286,Data!$G$5:$G$286)*H185/12-I185+J185))</f>
        <v/>
      </c>
      <c r="Q185" s="12" t="str">
        <f t="shared" ca="1" si="14"/>
        <v/>
      </c>
      <c r="R185" s="31"/>
      <c r="S185" s="31"/>
      <c r="T185" s="31"/>
      <c r="U185" s="31"/>
      <c r="V185" s="17" t="str">
        <f t="shared" si="18"/>
        <v/>
      </c>
      <c r="W185" s="17" t="str">
        <f t="shared" ca="1" si="16"/>
        <v/>
      </c>
      <c r="X185" s="17" t="str">
        <f t="shared" ca="1" si="17"/>
        <v/>
      </c>
      <c r="Y185" s="17" t="str">
        <f t="shared" ca="1" si="15"/>
        <v/>
      </c>
    </row>
    <row r="186" spans="1:25" x14ac:dyDescent="0.25">
      <c r="A186" s="3">
        <v>41471</v>
      </c>
      <c r="B186" s="6"/>
      <c r="C186" s="6"/>
      <c r="D186" s="7"/>
      <c r="E186" s="7"/>
      <c r="F186" s="7"/>
      <c r="G186" s="7"/>
      <c r="H186" s="7"/>
      <c r="I186" s="7"/>
      <c r="J186" s="7"/>
      <c r="K186" s="7" t="str">
        <f t="shared" si="13"/>
        <v/>
      </c>
      <c r="L186" s="10" t="str">
        <f>IF(B186="","",interp(B186,Data!$B$5:$B$464,Data!$D$5:$D$464))</f>
        <v/>
      </c>
      <c r="M186" s="10" t="str">
        <f>IF(ISERROR(L186/Data!$D$464),"",IF(L186/Data!$D$464&lt;=0.4,"Yes - No Passthroughs","No - Relase Inflows"))</f>
        <v/>
      </c>
      <c r="N186" s="13" t="str">
        <f ca="1">IF(ISERROR(IF((L186-L185-(D186/12*[1]!interp(B186,Data!$B$5:$B$464,Data!$C$5:$C$464))+E186-R186)&lt;0,0,(L186-L185-(D186/12*[1]!interp(B186,Data!$B$5:$B$464,Data!$C$5:$C$464))+E186-R186))),"",IF((L186-L185-(D186/12*[1]!interp(B186,Data!$B$5:$B$464,Data!$C$5:$C$464))+E186-R186)&lt;0,0,(L186-L185-(D186/12*[1]!interp(B186,Data!$B$5:$B$464,Data!$C$5:$C$464))+E186-R186)))</f>
        <v/>
      </c>
      <c r="O186" s="33" t="str">
        <f>IF(G186="","",interp(G186,Data!$F$5:$F$286,Data!$H$5:$H$286))</f>
        <v/>
      </c>
      <c r="P186" s="13" t="str">
        <f>IF(O186="","",IF(O186-O185-interp(G186,Data!$F$5:$F$286,Data!$G$5:$G$286)*H186/12-I186+J186&lt;0,0,O186-O185-interp(G186,Data!$F$5:$F$286,Data!$G$5:$G$286)*H186/12-I186+J186))</f>
        <v/>
      </c>
      <c r="Q186" s="12" t="str">
        <f t="shared" ca="1" si="14"/>
        <v/>
      </c>
      <c r="R186" s="31"/>
      <c r="S186" s="31"/>
      <c r="T186" s="31"/>
      <c r="U186" s="31"/>
      <c r="V186" s="17" t="str">
        <f t="shared" si="18"/>
        <v/>
      </c>
      <c r="W186" s="17" t="str">
        <f t="shared" ca="1" si="16"/>
        <v/>
      </c>
      <c r="X186" s="17" t="str">
        <f t="shared" ca="1" si="17"/>
        <v/>
      </c>
      <c r="Y186" s="17" t="str">
        <f t="shared" ca="1" si="15"/>
        <v/>
      </c>
    </row>
    <row r="187" spans="1:25" x14ac:dyDescent="0.25">
      <c r="A187" s="3">
        <v>41472</v>
      </c>
      <c r="B187" s="6"/>
      <c r="C187" s="6"/>
      <c r="D187" s="7"/>
      <c r="E187" s="7"/>
      <c r="F187" s="7"/>
      <c r="G187" s="7"/>
      <c r="H187" s="7"/>
      <c r="I187" s="7"/>
      <c r="J187" s="7"/>
      <c r="K187" s="7" t="str">
        <f t="shared" si="13"/>
        <v/>
      </c>
      <c r="L187" s="10" t="str">
        <f>IF(B187="","",interp(B187,Data!$B$5:$B$464,Data!$D$5:$D$464))</f>
        <v/>
      </c>
      <c r="M187" s="10" t="str">
        <f>IF(ISERROR(L187/Data!$D$464),"",IF(L187/Data!$D$464&lt;=0.4,"Yes - No Passthroughs","No - Relase Inflows"))</f>
        <v/>
      </c>
      <c r="N187" s="13" t="str">
        <f ca="1">IF(ISERROR(IF((L187-L186-(D187/12*[1]!interp(B187,Data!$B$5:$B$464,Data!$C$5:$C$464))+E187-R187)&lt;0,0,(L187-L186-(D187/12*[1]!interp(B187,Data!$B$5:$B$464,Data!$C$5:$C$464))+E187-R187))),"",IF((L187-L186-(D187/12*[1]!interp(B187,Data!$B$5:$B$464,Data!$C$5:$C$464))+E187-R187)&lt;0,0,(L187-L186-(D187/12*[1]!interp(B187,Data!$B$5:$B$464,Data!$C$5:$C$464))+E187-R187)))</f>
        <v/>
      </c>
      <c r="O187" s="33" t="str">
        <f>IF(G187="","",interp(G187,Data!$F$5:$F$286,Data!$H$5:$H$286))</f>
        <v/>
      </c>
      <c r="P187" s="13" t="str">
        <f>IF(O187="","",IF(O187-O186-interp(G187,Data!$F$5:$F$286,Data!$G$5:$G$286)*H187/12-I187+J187&lt;0,0,O187-O186-interp(G187,Data!$F$5:$F$286,Data!$G$5:$G$286)*H187/12-I187+J187))</f>
        <v/>
      </c>
      <c r="Q187" s="12" t="str">
        <f t="shared" ca="1" si="14"/>
        <v/>
      </c>
      <c r="R187" s="31"/>
      <c r="S187" s="31"/>
      <c r="T187" s="31"/>
      <c r="U187" s="31"/>
      <c r="V187" s="17" t="str">
        <f t="shared" si="18"/>
        <v/>
      </c>
      <c r="W187" s="17" t="str">
        <f t="shared" ca="1" si="16"/>
        <v/>
      </c>
      <c r="X187" s="17" t="str">
        <f t="shared" ca="1" si="17"/>
        <v/>
      </c>
      <c r="Y187" s="17" t="str">
        <f t="shared" ca="1" si="15"/>
        <v/>
      </c>
    </row>
    <row r="188" spans="1:25" x14ac:dyDescent="0.25">
      <c r="A188" s="3">
        <v>41473</v>
      </c>
      <c r="B188" s="6"/>
      <c r="C188" s="6"/>
      <c r="D188" s="7"/>
      <c r="E188" s="7"/>
      <c r="F188" s="7"/>
      <c r="G188" s="7"/>
      <c r="H188" s="7"/>
      <c r="I188" s="7"/>
      <c r="J188" s="7"/>
      <c r="K188" s="7" t="str">
        <f t="shared" si="13"/>
        <v/>
      </c>
      <c r="L188" s="10" t="str">
        <f>IF(B188="","",interp(B188,Data!$B$5:$B$464,Data!$D$5:$D$464))</f>
        <v/>
      </c>
      <c r="M188" s="10" t="str">
        <f>IF(ISERROR(L188/Data!$D$464),"",IF(L188/Data!$D$464&lt;=0.4,"Yes - No Passthroughs","No - Relase Inflows"))</f>
        <v/>
      </c>
      <c r="N188" s="13" t="str">
        <f ca="1">IF(ISERROR(IF((L188-L187-(D188/12*[1]!interp(B188,Data!$B$5:$B$464,Data!$C$5:$C$464))+E188-R188)&lt;0,0,(L188-L187-(D188/12*[1]!interp(B188,Data!$B$5:$B$464,Data!$C$5:$C$464))+E188-R188))),"",IF((L188-L187-(D188/12*[1]!interp(B188,Data!$B$5:$B$464,Data!$C$5:$C$464))+E188-R188)&lt;0,0,(L188-L187-(D188/12*[1]!interp(B188,Data!$B$5:$B$464,Data!$C$5:$C$464))+E188-R188)))</f>
        <v/>
      </c>
      <c r="O188" s="33" t="str">
        <f>IF(G188="","",interp(G188,Data!$F$5:$F$286,Data!$H$5:$H$286))</f>
        <v/>
      </c>
      <c r="P188" s="13" t="str">
        <f>IF(O188="","",IF(O188-O187-interp(G188,Data!$F$5:$F$286,Data!$G$5:$G$286)*H188/12-I188+J188&lt;0,0,O188-O187-interp(G188,Data!$F$5:$F$286,Data!$G$5:$G$286)*H188/12-I188+J188))</f>
        <v/>
      </c>
      <c r="Q188" s="12" t="str">
        <f t="shared" ca="1" si="14"/>
        <v/>
      </c>
      <c r="R188" s="31"/>
      <c r="S188" s="31"/>
      <c r="T188" s="31"/>
      <c r="U188" s="31"/>
      <c r="V188" s="17" t="str">
        <f t="shared" si="18"/>
        <v/>
      </c>
      <c r="W188" s="17" t="str">
        <f t="shared" ca="1" si="16"/>
        <v/>
      </c>
      <c r="X188" s="17" t="str">
        <f t="shared" ca="1" si="17"/>
        <v/>
      </c>
      <c r="Y188" s="17" t="str">
        <f t="shared" ca="1" si="15"/>
        <v/>
      </c>
    </row>
    <row r="189" spans="1:25" x14ac:dyDescent="0.25">
      <c r="A189" s="3">
        <v>41474</v>
      </c>
      <c r="B189" s="6"/>
      <c r="C189" s="6"/>
      <c r="D189" s="7"/>
      <c r="E189" s="7"/>
      <c r="F189" s="7"/>
      <c r="G189" s="7"/>
      <c r="H189" s="7"/>
      <c r="I189" s="7"/>
      <c r="J189" s="7"/>
      <c r="K189" s="7" t="str">
        <f t="shared" si="13"/>
        <v/>
      </c>
      <c r="L189" s="10" t="str">
        <f>IF(B189="","",interp(B189,Data!$B$5:$B$464,Data!$D$5:$D$464))</f>
        <v/>
      </c>
      <c r="M189" s="10" t="str">
        <f>IF(ISERROR(L189/Data!$D$464),"",IF(L189/Data!$D$464&lt;=0.4,"Yes - No Passthroughs","No - Relase Inflows"))</f>
        <v/>
      </c>
      <c r="N189" s="13" t="str">
        <f ca="1">IF(ISERROR(IF((L189-L188-(D189/12*[1]!interp(B189,Data!$B$5:$B$464,Data!$C$5:$C$464))+E189-R189)&lt;0,0,(L189-L188-(D189/12*[1]!interp(B189,Data!$B$5:$B$464,Data!$C$5:$C$464))+E189-R189))),"",IF((L189-L188-(D189/12*[1]!interp(B189,Data!$B$5:$B$464,Data!$C$5:$C$464))+E189-R189)&lt;0,0,(L189-L188-(D189/12*[1]!interp(B189,Data!$B$5:$B$464,Data!$C$5:$C$464))+E189-R189)))</f>
        <v/>
      </c>
      <c r="O189" s="33" t="str">
        <f>IF(G189="","",interp(G189,Data!$F$5:$F$286,Data!$H$5:$H$286))</f>
        <v/>
      </c>
      <c r="P189" s="13" t="str">
        <f>IF(O189="","",IF(O189-O188-interp(G189,Data!$F$5:$F$286,Data!$G$5:$G$286)*H189/12-I189+J189&lt;0,0,O189-O188-interp(G189,Data!$F$5:$F$286,Data!$G$5:$G$286)*H189/12-I189+J189))</f>
        <v/>
      </c>
      <c r="Q189" s="12" t="str">
        <f t="shared" ca="1" si="14"/>
        <v/>
      </c>
      <c r="R189" s="31"/>
      <c r="S189" s="31"/>
      <c r="T189" s="31"/>
      <c r="U189" s="31"/>
      <c r="V189" s="17" t="str">
        <f t="shared" si="18"/>
        <v/>
      </c>
      <c r="W189" s="17" t="str">
        <f t="shared" ca="1" si="16"/>
        <v/>
      </c>
      <c r="X189" s="17" t="str">
        <f t="shared" ca="1" si="17"/>
        <v/>
      </c>
      <c r="Y189" s="17" t="str">
        <f t="shared" ca="1" si="15"/>
        <v/>
      </c>
    </row>
    <row r="190" spans="1:25" x14ac:dyDescent="0.25">
      <c r="A190" s="3">
        <v>41475</v>
      </c>
      <c r="B190" s="6"/>
      <c r="C190" s="6"/>
      <c r="D190" s="7"/>
      <c r="E190" s="7"/>
      <c r="F190" s="7"/>
      <c r="G190" s="7"/>
      <c r="H190" s="7"/>
      <c r="I190" s="7"/>
      <c r="J190" s="7"/>
      <c r="K190" s="7" t="str">
        <f t="shared" si="13"/>
        <v/>
      </c>
      <c r="L190" s="10" t="str">
        <f>IF(B190="","",interp(B190,Data!$B$5:$B$464,Data!$D$5:$D$464))</f>
        <v/>
      </c>
      <c r="M190" s="10" t="str">
        <f>IF(ISERROR(L190/Data!$D$464),"",IF(L190/Data!$D$464&lt;=0.4,"Yes - No Passthroughs","No - Relase Inflows"))</f>
        <v/>
      </c>
      <c r="N190" s="13" t="str">
        <f ca="1">IF(ISERROR(IF((L190-L189-(D190/12*[1]!interp(B190,Data!$B$5:$B$464,Data!$C$5:$C$464))+E190-R190)&lt;0,0,(L190-L189-(D190/12*[1]!interp(B190,Data!$B$5:$B$464,Data!$C$5:$C$464))+E190-R190))),"",IF((L190-L189-(D190/12*[1]!interp(B190,Data!$B$5:$B$464,Data!$C$5:$C$464))+E190-R190)&lt;0,0,(L190-L189-(D190/12*[1]!interp(B190,Data!$B$5:$B$464,Data!$C$5:$C$464))+E190-R190)))</f>
        <v/>
      </c>
      <c r="O190" s="33" t="str">
        <f>IF(G190="","",interp(G190,Data!$F$5:$F$286,Data!$H$5:$H$286))</f>
        <v/>
      </c>
      <c r="P190" s="13" t="str">
        <f>IF(O190="","",IF(O190-O189-interp(G190,Data!$F$5:$F$286,Data!$G$5:$G$286)*H190/12-I190+J190&lt;0,0,O190-O189-interp(G190,Data!$F$5:$F$286,Data!$G$5:$G$286)*H190/12-I190+J190))</f>
        <v/>
      </c>
      <c r="Q190" s="12" t="str">
        <f t="shared" ca="1" si="14"/>
        <v/>
      </c>
      <c r="R190" s="31"/>
      <c r="S190" s="31"/>
      <c r="T190" s="31"/>
      <c r="U190" s="31"/>
      <c r="V190" s="17" t="str">
        <f t="shared" si="18"/>
        <v/>
      </c>
      <c r="W190" s="17" t="str">
        <f t="shared" ca="1" si="16"/>
        <v/>
      </c>
      <c r="X190" s="17" t="str">
        <f t="shared" ca="1" si="17"/>
        <v/>
      </c>
      <c r="Y190" s="17" t="str">
        <f t="shared" ca="1" si="15"/>
        <v/>
      </c>
    </row>
    <row r="191" spans="1:25" x14ac:dyDescent="0.25">
      <c r="A191" s="3">
        <v>41476</v>
      </c>
      <c r="B191" s="6"/>
      <c r="C191" s="6"/>
      <c r="D191" s="7"/>
      <c r="E191" s="7"/>
      <c r="F191" s="7"/>
      <c r="G191" s="7"/>
      <c r="H191" s="7"/>
      <c r="I191" s="7"/>
      <c r="J191" s="7"/>
      <c r="K191" s="7" t="str">
        <f t="shared" si="13"/>
        <v/>
      </c>
      <c r="L191" s="10" t="str">
        <f>IF(B191="","",interp(B191,Data!$B$5:$B$464,Data!$D$5:$D$464))</f>
        <v/>
      </c>
      <c r="M191" s="10" t="str">
        <f>IF(ISERROR(L191/Data!$D$464),"",IF(L191/Data!$D$464&lt;=0.4,"Yes - No Passthroughs","No - Relase Inflows"))</f>
        <v/>
      </c>
      <c r="N191" s="13" t="str">
        <f ca="1">IF(ISERROR(IF((L191-L190-(D191/12*[1]!interp(B191,Data!$B$5:$B$464,Data!$C$5:$C$464))+E191-R191)&lt;0,0,(L191-L190-(D191/12*[1]!interp(B191,Data!$B$5:$B$464,Data!$C$5:$C$464))+E191-R191))),"",IF((L191-L190-(D191/12*[1]!interp(B191,Data!$B$5:$B$464,Data!$C$5:$C$464))+E191-R191)&lt;0,0,(L191-L190-(D191/12*[1]!interp(B191,Data!$B$5:$B$464,Data!$C$5:$C$464))+E191-R191)))</f>
        <v/>
      </c>
      <c r="O191" s="33" t="str">
        <f>IF(G191="","",interp(G191,Data!$F$5:$F$286,Data!$H$5:$H$286))</f>
        <v/>
      </c>
      <c r="P191" s="13" t="str">
        <f>IF(O191="","",IF(O191-O190-interp(G191,Data!$F$5:$F$286,Data!$G$5:$G$286)*H191/12-I191+J191&lt;0,0,O191-O190-interp(G191,Data!$F$5:$F$286,Data!$G$5:$G$286)*H191/12-I191+J191))</f>
        <v/>
      </c>
      <c r="Q191" s="12" t="str">
        <f t="shared" ca="1" si="14"/>
        <v/>
      </c>
      <c r="R191" s="31"/>
      <c r="S191" s="31"/>
      <c r="T191" s="31"/>
      <c r="U191" s="31"/>
      <c r="V191" s="17" t="str">
        <f t="shared" si="18"/>
        <v/>
      </c>
      <c r="W191" s="17" t="str">
        <f t="shared" ca="1" si="16"/>
        <v/>
      </c>
      <c r="X191" s="17" t="str">
        <f t="shared" ca="1" si="17"/>
        <v/>
      </c>
      <c r="Y191" s="17" t="str">
        <f t="shared" ca="1" si="15"/>
        <v/>
      </c>
    </row>
    <row r="192" spans="1:25" x14ac:dyDescent="0.25">
      <c r="A192" s="3">
        <v>41477</v>
      </c>
      <c r="B192" s="6"/>
      <c r="C192" s="6"/>
      <c r="D192" s="7"/>
      <c r="E192" s="7"/>
      <c r="F192" s="7"/>
      <c r="G192" s="7"/>
      <c r="H192" s="7"/>
      <c r="I192" s="7"/>
      <c r="J192" s="7"/>
      <c r="K192" s="7" t="str">
        <f t="shared" si="13"/>
        <v/>
      </c>
      <c r="L192" s="10" t="str">
        <f>IF(B192="","",interp(B192,Data!$B$5:$B$464,Data!$D$5:$D$464))</f>
        <v/>
      </c>
      <c r="M192" s="10" t="str">
        <f>IF(ISERROR(L192/Data!$D$464),"",IF(L192/Data!$D$464&lt;=0.4,"Yes - No Passthroughs","No - Relase Inflows"))</f>
        <v/>
      </c>
      <c r="N192" s="13" t="str">
        <f ca="1">IF(ISERROR(IF((L192-L191-(D192/12*[1]!interp(B192,Data!$B$5:$B$464,Data!$C$5:$C$464))+E192-R192)&lt;0,0,(L192-L191-(D192/12*[1]!interp(B192,Data!$B$5:$B$464,Data!$C$5:$C$464))+E192-R192))),"",IF((L192-L191-(D192/12*[1]!interp(B192,Data!$B$5:$B$464,Data!$C$5:$C$464))+E192-R192)&lt;0,0,(L192-L191-(D192/12*[1]!interp(B192,Data!$B$5:$B$464,Data!$C$5:$C$464))+E192-R192)))</f>
        <v/>
      </c>
      <c r="O192" s="33" t="str">
        <f>IF(G192="","",interp(G192,Data!$F$5:$F$286,Data!$H$5:$H$286))</f>
        <v/>
      </c>
      <c r="P192" s="13" t="str">
        <f>IF(O192="","",IF(O192-O191-interp(G192,Data!$F$5:$F$286,Data!$G$5:$G$286)*H192/12-I192+J192&lt;0,0,O192-O191-interp(G192,Data!$F$5:$F$286,Data!$G$5:$G$286)*H192/12-I192+J192))</f>
        <v/>
      </c>
      <c r="Q192" s="12" t="str">
        <f t="shared" ca="1" si="14"/>
        <v/>
      </c>
      <c r="R192" s="31"/>
      <c r="S192" s="31"/>
      <c r="T192" s="31"/>
      <c r="U192" s="31"/>
      <c r="V192" s="17" t="str">
        <f t="shared" si="18"/>
        <v/>
      </c>
      <c r="W192" s="17" t="str">
        <f t="shared" ca="1" si="16"/>
        <v/>
      </c>
      <c r="X192" s="17" t="str">
        <f t="shared" ca="1" si="17"/>
        <v/>
      </c>
      <c r="Y192" s="17" t="str">
        <f t="shared" ca="1" si="15"/>
        <v/>
      </c>
    </row>
    <row r="193" spans="1:25" x14ac:dyDescent="0.25">
      <c r="A193" s="3">
        <v>41478</v>
      </c>
      <c r="B193" s="6"/>
      <c r="C193" s="6"/>
      <c r="D193" s="7"/>
      <c r="E193" s="7"/>
      <c r="F193" s="7"/>
      <c r="G193" s="7"/>
      <c r="H193" s="7"/>
      <c r="I193" s="7"/>
      <c r="J193" s="7"/>
      <c r="K193" s="7" t="str">
        <f t="shared" si="13"/>
        <v/>
      </c>
      <c r="L193" s="10" t="str">
        <f>IF(B193="","",interp(B193,Data!$B$5:$B$464,Data!$D$5:$D$464))</f>
        <v/>
      </c>
      <c r="M193" s="10" t="str">
        <f>IF(ISERROR(L193/Data!$D$464),"",IF(L193/Data!$D$464&lt;=0.4,"Yes - No Passthroughs","No - Relase Inflows"))</f>
        <v/>
      </c>
      <c r="N193" s="13" t="str">
        <f ca="1">IF(ISERROR(IF((L193-L192-(D193/12*[1]!interp(B193,Data!$B$5:$B$464,Data!$C$5:$C$464))+E193-R193)&lt;0,0,(L193-L192-(D193/12*[1]!interp(B193,Data!$B$5:$B$464,Data!$C$5:$C$464))+E193-R193))),"",IF((L193-L192-(D193/12*[1]!interp(B193,Data!$B$5:$B$464,Data!$C$5:$C$464))+E193-R193)&lt;0,0,(L193-L192-(D193/12*[1]!interp(B193,Data!$B$5:$B$464,Data!$C$5:$C$464))+E193-R193)))</f>
        <v/>
      </c>
      <c r="O193" s="33" t="str">
        <f>IF(G193="","",interp(G193,Data!$F$5:$F$286,Data!$H$5:$H$286))</f>
        <v/>
      </c>
      <c r="P193" s="13" t="str">
        <f>IF(O193="","",IF(O193-O192-interp(G193,Data!$F$5:$F$286,Data!$G$5:$G$286)*H193/12-I193+J193&lt;0,0,O193-O192-interp(G193,Data!$F$5:$F$286,Data!$G$5:$G$286)*H193/12-I193+J193))</f>
        <v/>
      </c>
      <c r="Q193" s="12" t="str">
        <f t="shared" ca="1" si="14"/>
        <v/>
      </c>
      <c r="R193" s="31"/>
      <c r="S193" s="31"/>
      <c r="T193" s="31"/>
      <c r="U193" s="31"/>
      <c r="V193" s="17" t="str">
        <f t="shared" si="18"/>
        <v/>
      </c>
      <c r="W193" s="17" t="str">
        <f t="shared" ca="1" si="16"/>
        <v/>
      </c>
      <c r="X193" s="17" t="str">
        <f t="shared" ca="1" si="17"/>
        <v/>
      </c>
      <c r="Y193" s="17" t="str">
        <f t="shared" ca="1" si="15"/>
        <v/>
      </c>
    </row>
    <row r="194" spans="1:25" x14ac:dyDescent="0.25">
      <c r="A194" s="3">
        <v>41479</v>
      </c>
      <c r="B194" s="6"/>
      <c r="C194" s="6"/>
      <c r="D194" s="7"/>
      <c r="E194" s="7"/>
      <c r="F194" s="7"/>
      <c r="G194" s="7"/>
      <c r="H194" s="7"/>
      <c r="I194" s="7"/>
      <c r="J194" s="7"/>
      <c r="K194" s="7" t="str">
        <f t="shared" si="13"/>
        <v/>
      </c>
      <c r="L194" s="10" t="str">
        <f>IF(B194="","",interp(B194,Data!$B$5:$B$464,Data!$D$5:$D$464))</f>
        <v/>
      </c>
      <c r="M194" s="10" t="str">
        <f>IF(ISERROR(L194/Data!$D$464),"",IF(L194/Data!$D$464&lt;=0.4,"Yes - No Passthroughs","No - Relase Inflows"))</f>
        <v/>
      </c>
      <c r="N194" s="13" t="str">
        <f ca="1">IF(ISERROR(IF((L194-L193-(D194/12*[1]!interp(B194,Data!$B$5:$B$464,Data!$C$5:$C$464))+E194-R194)&lt;0,0,(L194-L193-(D194/12*[1]!interp(B194,Data!$B$5:$B$464,Data!$C$5:$C$464))+E194-R194))),"",IF((L194-L193-(D194/12*[1]!interp(B194,Data!$B$5:$B$464,Data!$C$5:$C$464))+E194-R194)&lt;0,0,(L194-L193-(D194/12*[1]!interp(B194,Data!$B$5:$B$464,Data!$C$5:$C$464))+E194-R194)))</f>
        <v/>
      </c>
      <c r="O194" s="33" t="str">
        <f>IF(G194="","",interp(G194,Data!$F$5:$F$286,Data!$H$5:$H$286))</f>
        <v/>
      </c>
      <c r="P194" s="13" t="str">
        <f>IF(O194="","",IF(O194-O193-interp(G194,Data!$F$5:$F$286,Data!$G$5:$G$286)*H194/12-I194+J194&lt;0,0,O194-O193-interp(G194,Data!$F$5:$F$286,Data!$G$5:$G$286)*H194/12-I194+J194))</f>
        <v/>
      </c>
      <c r="Q194" s="12" t="str">
        <f t="shared" ca="1" si="14"/>
        <v/>
      </c>
      <c r="R194" s="31"/>
      <c r="S194" s="31"/>
      <c r="T194" s="31"/>
      <c r="U194" s="31"/>
      <c r="V194" s="17" t="str">
        <f t="shared" si="18"/>
        <v/>
      </c>
      <c r="W194" s="17" t="str">
        <f t="shared" ca="1" si="16"/>
        <v/>
      </c>
      <c r="X194" s="17" t="str">
        <f t="shared" ca="1" si="17"/>
        <v/>
      </c>
      <c r="Y194" s="17" t="str">
        <f t="shared" ca="1" si="15"/>
        <v/>
      </c>
    </row>
    <row r="195" spans="1:25" x14ac:dyDescent="0.25">
      <c r="A195" s="3">
        <v>41480</v>
      </c>
      <c r="B195" s="6"/>
      <c r="C195" s="6"/>
      <c r="D195" s="7"/>
      <c r="E195" s="7"/>
      <c r="F195" s="7"/>
      <c r="G195" s="7"/>
      <c r="H195" s="7"/>
      <c r="I195" s="7"/>
      <c r="J195" s="7"/>
      <c r="K195" s="7" t="str">
        <f t="shared" si="13"/>
        <v/>
      </c>
      <c r="L195" s="10" t="str">
        <f>IF(B195="","",interp(B195,Data!$B$5:$B$464,Data!$D$5:$D$464))</f>
        <v/>
      </c>
      <c r="M195" s="10" t="str">
        <f>IF(ISERROR(L195/Data!$D$464),"",IF(L195/Data!$D$464&lt;=0.4,"Yes - No Passthroughs","No - Relase Inflows"))</f>
        <v/>
      </c>
      <c r="N195" s="13" t="str">
        <f ca="1">IF(ISERROR(IF((L195-L194-(D195/12*[1]!interp(B195,Data!$B$5:$B$464,Data!$C$5:$C$464))+E195-R195)&lt;0,0,(L195-L194-(D195/12*[1]!interp(B195,Data!$B$5:$B$464,Data!$C$5:$C$464))+E195-R195))),"",IF((L195-L194-(D195/12*[1]!interp(B195,Data!$B$5:$B$464,Data!$C$5:$C$464))+E195-R195)&lt;0,0,(L195-L194-(D195/12*[1]!interp(B195,Data!$B$5:$B$464,Data!$C$5:$C$464))+E195-R195)))</f>
        <v/>
      </c>
      <c r="O195" s="33" t="str">
        <f>IF(G195="","",interp(G195,Data!$F$5:$F$286,Data!$H$5:$H$286))</f>
        <v/>
      </c>
      <c r="P195" s="13" t="str">
        <f>IF(O195="","",IF(O195-O194-interp(G195,Data!$F$5:$F$286,Data!$G$5:$G$286)*H195/12-I195+J195&lt;0,0,O195-O194-interp(G195,Data!$F$5:$F$286,Data!$G$5:$G$286)*H195/12-I195+J195))</f>
        <v/>
      </c>
      <c r="Q195" s="12" t="str">
        <f t="shared" ca="1" si="14"/>
        <v/>
      </c>
      <c r="R195" s="31"/>
      <c r="S195" s="31"/>
      <c r="T195" s="31"/>
      <c r="U195" s="31"/>
      <c r="V195" s="17" t="str">
        <f t="shared" si="18"/>
        <v/>
      </c>
      <c r="W195" s="17" t="str">
        <f t="shared" ca="1" si="16"/>
        <v/>
      </c>
      <c r="X195" s="17" t="str">
        <f t="shared" ca="1" si="17"/>
        <v/>
      </c>
      <c r="Y195" s="17" t="str">
        <f t="shared" ca="1" si="15"/>
        <v/>
      </c>
    </row>
    <row r="196" spans="1:25" x14ac:dyDescent="0.25">
      <c r="A196" s="3">
        <v>41481</v>
      </c>
      <c r="B196" s="6"/>
      <c r="C196" s="6"/>
      <c r="D196" s="7"/>
      <c r="E196" s="7"/>
      <c r="F196" s="7"/>
      <c r="G196" s="7"/>
      <c r="H196" s="7"/>
      <c r="I196" s="7"/>
      <c r="J196" s="7"/>
      <c r="K196" s="7" t="str">
        <f t="shared" si="13"/>
        <v/>
      </c>
      <c r="L196" s="10" t="str">
        <f>IF(B196="","",interp(B196,Data!$B$5:$B$464,Data!$D$5:$D$464))</f>
        <v/>
      </c>
      <c r="M196" s="10" t="str">
        <f>IF(ISERROR(L196/Data!$D$464),"",IF(L196/Data!$D$464&lt;=0.4,"Yes - No Passthroughs","No - Relase Inflows"))</f>
        <v/>
      </c>
      <c r="N196" s="13" t="str">
        <f ca="1">IF(ISERROR(IF((L196-L195-(D196/12*[1]!interp(B196,Data!$B$5:$B$464,Data!$C$5:$C$464))+E196-R196)&lt;0,0,(L196-L195-(D196/12*[1]!interp(B196,Data!$B$5:$B$464,Data!$C$5:$C$464))+E196-R196))),"",IF((L196-L195-(D196/12*[1]!interp(B196,Data!$B$5:$B$464,Data!$C$5:$C$464))+E196-R196)&lt;0,0,(L196-L195-(D196/12*[1]!interp(B196,Data!$B$5:$B$464,Data!$C$5:$C$464))+E196-R196)))</f>
        <v/>
      </c>
      <c r="O196" s="33" t="str">
        <f>IF(G196="","",interp(G196,Data!$F$5:$F$286,Data!$H$5:$H$286))</f>
        <v/>
      </c>
      <c r="P196" s="13" t="str">
        <f>IF(O196="","",IF(O196-O195-interp(G196,Data!$F$5:$F$286,Data!$G$5:$G$286)*H196/12-I196+J196&lt;0,0,O196-O195-interp(G196,Data!$F$5:$F$286,Data!$G$5:$G$286)*H196/12-I196+J196))</f>
        <v/>
      </c>
      <c r="Q196" s="12" t="str">
        <f t="shared" ca="1" si="14"/>
        <v/>
      </c>
      <c r="R196" s="31"/>
      <c r="S196" s="31"/>
      <c r="T196" s="31"/>
      <c r="U196" s="31"/>
      <c r="V196" s="17" t="str">
        <f t="shared" si="18"/>
        <v/>
      </c>
      <c r="W196" s="17" t="str">
        <f t="shared" ca="1" si="16"/>
        <v/>
      </c>
      <c r="X196" s="17" t="str">
        <f t="shared" ca="1" si="17"/>
        <v/>
      </c>
      <c r="Y196" s="17" t="str">
        <f t="shared" ca="1" si="15"/>
        <v/>
      </c>
    </row>
    <row r="197" spans="1:25" x14ac:dyDescent="0.25">
      <c r="A197" s="3">
        <v>41482</v>
      </c>
      <c r="B197" s="6"/>
      <c r="C197" s="6"/>
      <c r="D197" s="7"/>
      <c r="E197" s="7"/>
      <c r="F197" s="7"/>
      <c r="G197" s="7"/>
      <c r="H197" s="7"/>
      <c r="I197" s="7"/>
      <c r="J197" s="7"/>
      <c r="K197" s="7" t="str">
        <f t="shared" ref="K197:K260" si="19">IF(ISBLANK(J197),"",E197-I197)</f>
        <v/>
      </c>
      <c r="L197" s="10" t="str">
        <f>IF(B197="","",interp(B197,Data!$B$5:$B$464,Data!$D$5:$D$464))</f>
        <v/>
      </c>
      <c r="M197" s="10" t="str">
        <f>IF(ISERROR(L197/Data!$D$464),"",IF(L197/Data!$D$464&lt;=0.4,"Yes - No Passthroughs","No - Relase Inflows"))</f>
        <v/>
      </c>
      <c r="N197" s="13" t="str">
        <f ca="1">IF(ISERROR(IF((L197-L196-(D197/12*[1]!interp(B197,Data!$B$5:$B$464,Data!$C$5:$C$464))+E197-R197)&lt;0,0,(L197-L196-(D197/12*[1]!interp(B197,Data!$B$5:$B$464,Data!$C$5:$C$464))+E197-R197))),"",IF((L197-L196-(D197/12*[1]!interp(B197,Data!$B$5:$B$464,Data!$C$5:$C$464))+E197-R197)&lt;0,0,(L197-L196-(D197/12*[1]!interp(B197,Data!$B$5:$B$464,Data!$C$5:$C$464))+E197-R197)))</f>
        <v/>
      </c>
      <c r="O197" s="33" t="str">
        <f>IF(G197="","",interp(G197,Data!$F$5:$F$286,Data!$H$5:$H$286))</f>
        <v/>
      </c>
      <c r="P197" s="13" t="str">
        <f>IF(O197="","",IF(O197-O196-interp(G197,Data!$F$5:$F$286,Data!$G$5:$G$286)*H197/12-I197+J197&lt;0,0,O197-O196-interp(G197,Data!$F$5:$F$286,Data!$G$5:$G$286)*H197/12-I197+J197))</f>
        <v/>
      </c>
      <c r="Q197" s="12" t="str">
        <f t="shared" ca="1" si="14"/>
        <v/>
      </c>
      <c r="R197" s="31"/>
      <c r="S197" s="31"/>
      <c r="T197" s="31"/>
      <c r="U197" s="31"/>
      <c r="V197" s="17" t="str">
        <f t="shared" si="18"/>
        <v/>
      </c>
      <c r="W197" s="17" t="str">
        <f t="shared" ca="1" si="16"/>
        <v/>
      </c>
      <c r="X197" s="17" t="str">
        <f t="shared" ca="1" si="17"/>
        <v/>
      </c>
      <c r="Y197" s="17" t="str">
        <f t="shared" ca="1" si="15"/>
        <v/>
      </c>
    </row>
    <row r="198" spans="1:25" x14ac:dyDescent="0.25">
      <c r="A198" s="3">
        <v>41483</v>
      </c>
      <c r="B198" s="6"/>
      <c r="C198" s="6"/>
      <c r="D198" s="7"/>
      <c r="E198" s="7"/>
      <c r="F198" s="7"/>
      <c r="G198" s="7"/>
      <c r="H198" s="7"/>
      <c r="I198" s="7"/>
      <c r="J198" s="7"/>
      <c r="K198" s="7" t="str">
        <f t="shared" si="19"/>
        <v/>
      </c>
      <c r="L198" s="10" t="str">
        <f>IF(B198="","",interp(B198,Data!$B$5:$B$464,Data!$D$5:$D$464))</f>
        <v/>
      </c>
      <c r="M198" s="10" t="str">
        <f>IF(ISERROR(L198/Data!$D$464),"",IF(L198/Data!$D$464&lt;=0.4,"Yes - No Passthroughs","No - Relase Inflows"))</f>
        <v/>
      </c>
      <c r="N198" s="13" t="str">
        <f ca="1">IF(ISERROR(IF((L198-L197-(D198/12*[1]!interp(B198,Data!$B$5:$B$464,Data!$C$5:$C$464))+E198-R198)&lt;0,0,(L198-L197-(D198/12*[1]!interp(B198,Data!$B$5:$B$464,Data!$C$5:$C$464))+E198-R198))),"",IF((L198-L197-(D198/12*[1]!interp(B198,Data!$B$5:$B$464,Data!$C$5:$C$464))+E198-R198)&lt;0,0,(L198-L197-(D198/12*[1]!interp(B198,Data!$B$5:$B$464,Data!$C$5:$C$464))+E198-R198)))</f>
        <v/>
      </c>
      <c r="O198" s="33" t="str">
        <f>IF(G198="","",interp(G198,Data!$F$5:$F$286,Data!$H$5:$H$286))</f>
        <v/>
      </c>
      <c r="P198" s="13" t="str">
        <f>IF(O198="","",IF(O198-O197-interp(G198,Data!$F$5:$F$286,Data!$G$5:$G$286)*H198/12-I198+J198&lt;0,0,O198-O197-interp(G198,Data!$F$5:$F$286,Data!$G$5:$G$286)*H198/12-I198+J198))</f>
        <v/>
      </c>
      <c r="Q198" s="12" t="str">
        <f t="shared" ref="Q198:Q261" ca="1" si="20">IF(N198="","",N198+P198)</f>
        <v/>
      </c>
      <c r="R198" s="31"/>
      <c r="S198" s="31"/>
      <c r="T198" s="31"/>
      <c r="U198" s="31"/>
      <c r="V198" s="17" t="str">
        <f t="shared" si="18"/>
        <v/>
      </c>
      <c r="W198" s="17" t="str">
        <f t="shared" ca="1" si="16"/>
        <v/>
      </c>
      <c r="X198" s="17" t="str">
        <f t="shared" ca="1" si="17"/>
        <v/>
      </c>
      <c r="Y198" s="17" t="str">
        <f t="shared" ref="Y198:Y261" ca="1" si="21">IF(W198="","",IF(W198-X198&lt;0,0,W198-X198))</f>
        <v/>
      </c>
    </row>
    <row r="199" spans="1:25" x14ac:dyDescent="0.25">
      <c r="A199" s="3">
        <v>41484</v>
      </c>
      <c r="B199" s="6"/>
      <c r="C199" s="6"/>
      <c r="D199" s="7"/>
      <c r="E199" s="7"/>
      <c r="F199" s="7"/>
      <c r="G199" s="7"/>
      <c r="H199" s="7"/>
      <c r="I199" s="7"/>
      <c r="J199" s="7"/>
      <c r="K199" s="7" t="str">
        <f t="shared" si="19"/>
        <v/>
      </c>
      <c r="L199" s="10" t="str">
        <f>IF(B199="","",interp(B199,Data!$B$5:$B$464,Data!$D$5:$D$464))</f>
        <v/>
      </c>
      <c r="M199" s="10" t="str">
        <f>IF(ISERROR(L199/Data!$D$464),"",IF(L199/Data!$D$464&lt;=0.4,"Yes - No Passthroughs","No - Relase Inflows"))</f>
        <v/>
      </c>
      <c r="N199" s="13" t="str">
        <f ca="1">IF(ISERROR(IF((L199-L198-(D199/12*[1]!interp(B199,Data!$B$5:$B$464,Data!$C$5:$C$464))+E199-R199)&lt;0,0,(L199-L198-(D199/12*[1]!interp(B199,Data!$B$5:$B$464,Data!$C$5:$C$464))+E199-R199))),"",IF((L199-L198-(D199/12*[1]!interp(B199,Data!$B$5:$B$464,Data!$C$5:$C$464))+E199-R199)&lt;0,0,(L199-L198-(D199/12*[1]!interp(B199,Data!$B$5:$B$464,Data!$C$5:$C$464))+E199-R199)))</f>
        <v/>
      </c>
      <c r="O199" s="33" t="str">
        <f>IF(G199="","",interp(G199,Data!$F$5:$F$286,Data!$H$5:$H$286))</f>
        <v/>
      </c>
      <c r="P199" s="13" t="str">
        <f>IF(O199="","",IF(O199-O198-interp(G199,Data!$F$5:$F$286,Data!$G$5:$G$286)*H199/12-I199+J199&lt;0,0,O199-O198-interp(G199,Data!$F$5:$F$286,Data!$G$5:$G$286)*H199/12-I199+J199))</f>
        <v/>
      </c>
      <c r="Q199" s="12" t="str">
        <f t="shared" ca="1" si="20"/>
        <v/>
      </c>
      <c r="R199" s="31"/>
      <c r="S199" s="31"/>
      <c r="T199" s="31"/>
      <c r="U199" s="31"/>
      <c r="V199" s="17" t="str">
        <f t="shared" si="18"/>
        <v/>
      </c>
      <c r="W199" s="17" t="str">
        <f t="shared" ref="W199:W262" ca="1" si="22">IF(Q199="","",Q199+W198)</f>
        <v/>
      </c>
      <c r="X199" s="17" t="str">
        <f t="shared" ref="X199:X262" ca="1" si="23">IF(W199="","",X198+SUM(R199:U199))</f>
        <v/>
      </c>
      <c r="Y199" s="17" t="str">
        <f t="shared" ca="1" si="21"/>
        <v/>
      </c>
    </row>
    <row r="200" spans="1:25" x14ac:dyDescent="0.25">
      <c r="A200" s="3">
        <v>41485</v>
      </c>
      <c r="B200" s="6"/>
      <c r="C200" s="6"/>
      <c r="D200" s="7"/>
      <c r="E200" s="7"/>
      <c r="F200" s="7"/>
      <c r="G200" s="7"/>
      <c r="H200" s="7"/>
      <c r="I200" s="7"/>
      <c r="J200" s="7"/>
      <c r="K200" s="7" t="str">
        <f t="shared" si="19"/>
        <v/>
      </c>
      <c r="L200" s="10" t="str">
        <f>IF(B200="","",interp(B200,Data!$B$5:$B$464,Data!$D$5:$D$464))</f>
        <v/>
      </c>
      <c r="M200" s="10" t="str">
        <f>IF(ISERROR(L200/Data!$D$464),"",IF(L200/Data!$D$464&lt;=0.4,"Yes - No Passthroughs","No - Relase Inflows"))</f>
        <v/>
      </c>
      <c r="N200" s="13" t="str">
        <f ca="1">IF(ISERROR(IF((L200-L199-(D200/12*[1]!interp(B200,Data!$B$5:$B$464,Data!$C$5:$C$464))+E200-R200)&lt;0,0,(L200-L199-(D200/12*[1]!interp(B200,Data!$B$5:$B$464,Data!$C$5:$C$464))+E200-R200))),"",IF((L200-L199-(D200/12*[1]!interp(B200,Data!$B$5:$B$464,Data!$C$5:$C$464))+E200-R200)&lt;0,0,(L200-L199-(D200/12*[1]!interp(B200,Data!$B$5:$B$464,Data!$C$5:$C$464))+E200-R200)))</f>
        <v/>
      </c>
      <c r="O200" s="33" t="str">
        <f>IF(G200="","",interp(G200,Data!$F$5:$F$286,Data!$H$5:$H$286))</f>
        <v/>
      </c>
      <c r="P200" s="13" t="str">
        <f>IF(O200="","",IF(O200-O199-interp(G200,Data!$F$5:$F$286,Data!$G$5:$G$286)*H200/12-I200+J200&lt;0,0,O200-O199-interp(G200,Data!$F$5:$F$286,Data!$G$5:$G$286)*H200/12-I200+J200))</f>
        <v/>
      </c>
      <c r="Q200" s="12" t="str">
        <f t="shared" ca="1" si="20"/>
        <v/>
      </c>
      <c r="R200" s="31"/>
      <c r="S200" s="31"/>
      <c r="T200" s="31"/>
      <c r="U200" s="31"/>
      <c r="V200" s="17" t="str">
        <f t="shared" si="18"/>
        <v/>
      </c>
      <c r="W200" s="17" t="str">
        <f t="shared" ca="1" si="22"/>
        <v/>
      </c>
      <c r="X200" s="17" t="str">
        <f t="shared" ca="1" si="23"/>
        <v/>
      </c>
      <c r="Y200" s="17" t="str">
        <f t="shared" ca="1" si="21"/>
        <v/>
      </c>
    </row>
    <row r="201" spans="1:25" x14ac:dyDescent="0.25">
      <c r="A201" s="3">
        <v>41486</v>
      </c>
      <c r="B201" s="6"/>
      <c r="C201" s="6"/>
      <c r="D201" s="7"/>
      <c r="E201" s="7"/>
      <c r="F201" s="7"/>
      <c r="G201" s="7"/>
      <c r="H201" s="7"/>
      <c r="I201" s="7"/>
      <c r="J201" s="7"/>
      <c r="K201" s="7" t="str">
        <f t="shared" si="19"/>
        <v/>
      </c>
      <c r="L201" s="10" t="str">
        <f>IF(B201="","",interp(B201,Data!$B$5:$B$464,Data!$D$5:$D$464))</f>
        <v/>
      </c>
      <c r="M201" s="10" t="str">
        <f>IF(ISERROR(L201/Data!$D$464),"",IF(L201/Data!$D$464&lt;=0.4,"Yes - No Passthroughs","No - Relase Inflows"))</f>
        <v/>
      </c>
      <c r="N201" s="13" t="str">
        <f ca="1">IF(ISERROR(IF((L201-L200-(D201/12*[1]!interp(B201,Data!$B$5:$B$464,Data!$C$5:$C$464))+E201-R201)&lt;0,0,(L201-L200-(D201/12*[1]!interp(B201,Data!$B$5:$B$464,Data!$C$5:$C$464))+E201-R201))),"",IF((L201-L200-(D201/12*[1]!interp(B201,Data!$B$5:$B$464,Data!$C$5:$C$464))+E201-R201)&lt;0,0,(L201-L200-(D201/12*[1]!interp(B201,Data!$B$5:$B$464,Data!$C$5:$C$464))+E201-R201)))</f>
        <v/>
      </c>
      <c r="O201" s="33" t="str">
        <f>IF(G201="","",interp(G201,Data!$F$5:$F$286,Data!$H$5:$H$286))</f>
        <v/>
      </c>
      <c r="P201" s="13" t="str">
        <f>IF(O201="","",IF(O201-O200-interp(G201,Data!$F$5:$F$286,Data!$G$5:$G$286)*H201/12-I201+J201&lt;0,0,O201-O200-interp(G201,Data!$F$5:$F$286,Data!$G$5:$G$286)*H201/12-I201+J201))</f>
        <v/>
      </c>
      <c r="Q201" s="12" t="str">
        <f t="shared" ca="1" si="20"/>
        <v/>
      </c>
      <c r="R201" s="31"/>
      <c r="S201" s="31"/>
      <c r="T201" s="31"/>
      <c r="U201" s="31"/>
      <c r="V201" s="17" t="str">
        <f t="shared" si="18"/>
        <v/>
      </c>
      <c r="W201" s="17" t="str">
        <f t="shared" ca="1" si="22"/>
        <v/>
      </c>
      <c r="X201" s="17" t="str">
        <f t="shared" ca="1" si="23"/>
        <v/>
      </c>
      <c r="Y201" s="17" t="str">
        <f t="shared" ca="1" si="21"/>
        <v/>
      </c>
    </row>
    <row r="202" spans="1:25" x14ac:dyDescent="0.25">
      <c r="A202" s="3">
        <v>41487</v>
      </c>
      <c r="B202" s="6"/>
      <c r="C202" s="6"/>
      <c r="D202" s="7"/>
      <c r="E202" s="7"/>
      <c r="F202" s="7"/>
      <c r="G202" s="7"/>
      <c r="H202" s="7"/>
      <c r="I202" s="7"/>
      <c r="J202" s="7"/>
      <c r="K202" s="7" t="str">
        <f t="shared" si="19"/>
        <v/>
      </c>
      <c r="L202" s="10" t="str">
        <f>IF(B202="","",interp(B202,Data!$B$5:$B$464,Data!$D$5:$D$464))</f>
        <v/>
      </c>
      <c r="M202" s="10" t="str">
        <f>IF(ISERROR(L202/Data!$D$464),"",IF(L202/Data!$D$464&lt;=0.4,"Yes - No Passthroughs","No - Relase Inflows"))</f>
        <v/>
      </c>
      <c r="N202" s="13" t="str">
        <f ca="1">IF(ISERROR(IF((L202-L201-(D202/12*[1]!interp(B202,Data!$B$5:$B$464,Data!$C$5:$C$464))+E202-R202)&lt;0,0,(L202-L201-(D202/12*[1]!interp(B202,Data!$B$5:$B$464,Data!$C$5:$C$464))+E202-R202))),"",IF((L202-L201-(D202/12*[1]!interp(B202,Data!$B$5:$B$464,Data!$C$5:$C$464))+E202-R202)&lt;0,0,(L202-L201-(D202/12*[1]!interp(B202,Data!$B$5:$B$464,Data!$C$5:$C$464))+E202-R202)))</f>
        <v/>
      </c>
      <c r="O202" s="33" t="str">
        <f>IF(G202="","",interp(G202,Data!$F$5:$F$286,Data!$H$5:$H$286))</f>
        <v/>
      </c>
      <c r="P202" s="13" t="str">
        <f>IF(O202="","",IF(O202-O201-interp(G202,Data!$F$5:$F$286,Data!$G$5:$G$286)*H202/12-I202+J202&lt;0,0,O202-O201-interp(G202,Data!$F$5:$F$286,Data!$G$5:$G$286)*H202/12-I202+J202))</f>
        <v/>
      </c>
      <c r="Q202" s="12" t="str">
        <f t="shared" ca="1" si="20"/>
        <v/>
      </c>
      <c r="R202" s="31"/>
      <c r="S202" s="31"/>
      <c r="T202" s="31"/>
      <c r="U202" s="31"/>
      <c r="V202" s="17" t="str">
        <f t="shared" si="18"/>
        <v/>
      </c>
      <c r="W202" s="17" t="str">
        <f t="shared" ca="1" si="22"/>
        <v/>
      </c>
      <c r="X202" s="17" t="str">
        <f t="shared" ca="1" si="23"/>
        <v/>
      </c>
      <c r="Y202" s="17" t="str">
        <f t="shared" ca="1" si="21"/>
        <v/>
      </c>
    </row>
    <row r="203" spans="1:25" x14ac:dyDescent="0.25">
      <c r="A203" s="3">
        <v>41488</v>
      </c>
      <c r="B203" s="6"/>
      <c r="C203" s="6"/>
      <c r="D203" s="7"/>
      <c r="E203" s="7"/>
      <c r="F203" s="7"/>
      <c r="G203" s="7"/>
      <c r="H203" s="7"/>
      <c r="I203" s="7"/>
      <c r="J203" s="7"/>
      <c r="K203" s="7" t="str">
        <f t="shared" si="19"/>
        <v/>
      </c>
      <c r="L203" s="10" t="str">
        <f>IF(B203="","",interp(B203,Data!$B$5:$B$464,Data!$D$5:$D$464))</f>
        <v/>
      </c>
      <c r="M203" s="10" t="str">
        <f>IF(ISERROR(L203/Data!$D$464),"",IF(L203/Data!$D$464&lt;=0.4,"Yes - No Passthroughs","No - Relase Inflows"))</f>
        <v/>
      </c>
      <c r="N203" s="13" t="str">
        <f ca="1">IF(ISERROR(IF((L203-L202-(D203/12*[1]!interp(B203,Data!$B$5:$B$464,Data!$C$5:$C$464))+E203-R203)&lt;0,0,(L203-L202-(D203/12*[1]!interp(B203,Data!$B$5:$B$464,Data!$C$5:$C$464))+E203-R203))),"",IF((L203-L202-(D203/12*[1]!interp(B203,Data!$B$5:$B$464,Data!$C$5:$C$464))+E203-R203)&lt;0,0,(L203-L202-(D203/12*[1]!interp(B203,Data!$B$5:$B$464,Data!$C$5:$C$464))+E203-R203)))</f>
        <v/>
      </c>
      <c r="O203" s="33" t="str">
        <f>IF(G203="","",interp(G203,Data!$F$5:$F$286,Data!$H$5:$H$286))</f>
        <v/>
      </c>
      <c r="P203" s="13" t="str">
        <f>IF(O203="","",IF(O203-O202-interp(G203,Data!$F$5:$F$286,Data!$G$5:$G$286)*H203/12-I203+J203&lt;0,0,O203-O202-interp(G203,Data!$F$5:$F$286,Data!$G$5:$G$286)*H203/12-I203+J203))</f>
        <v/>
      </c>
      <c r="Q203" s="12" t="str">
        <f t="shared" ca="1" si="20"/>
        <v/>
      </c>
      <c r="R203" s="31"/>
      <c r="S203" s="31"/>
      <c r="T203" s="31"/>
      <c r="U203" s="31"/>
      <c r="V203" s="17" t="str">
        <f t="shared" si="18"/>
        <v/>
      </c>
      <c r="W203" s="17" t="str">
        <f t="shared" ca="1" si="22"/>
        <v/>
      </c>
      <c r="X203" s="17" t="str">
        <f t="shared" ca="1" si="23"/>
        <v/>
      </c>
      <c r="Y203" s="17" t="str">
        <f t="shared" ca="1" si="21"/>
        <v/>
      </c>
    </row>
    <row r="204" spans="1:25" x14ac:dyDescent="0.25">
      <c r="A204" s="3">
        <v>41489</v>
      </c>
      <c r="B204" s="6"/>
      <c r="C204" s="6"/>
      <c r="D204" s="7"/>
      <c r="E204" s="7"/>
      <c r="F204" s="7"/>
      <c r="G204" s="7"/>
      <c r="H204" s="7"/>
      <c r="I204" s="7"/>
      <c r="J204" s="7"/>
      <c r="K204" s="7" t="str">
        <f t="shared" si="19"/>
        <v/>
      </c>
      <c r="L204" s="10" t="str">
        <f>IF(B204="","",interp(B204,Data!$B$5:$B$464,Data!$D$5:$D$464))</f>
        <v/>
      </c>
      <c r="M204" s="10" t="str">
        <f>IF(ISERROR(L204/Data!$D$464),"",IF(L204/Data!$D$464&lt;=0.4,"Yes - No Passthroughs","No - Relase Inflows"))</f>
        <v/>
      </c>
      <c r="N204" s="13" t="str">
        <f ca="1">IF(ISERROR(IF((L204-L203-(D204/12*[1]!interp(B204,Data!$B$5:$B$464,Data!$C$5:$C$464))+E204-R204)&lt;0,0,(L204-L203-(D204/12*[1]!interp(B204,Data!$B$5:$B$464,Data!$C$5:$C$464))+E204-R204))),"",IF((L204-L203-(D204/12*[1]!interp(B204,Data!$B$5:$B$464,Data!$C$5:$C$464))+E204-R204)&lt;0,0,(L204-L203-(D204/12*[1]!interp(B204,Data!$B$5:$B$464,Data!$C$5:$C$464))+E204-R204)))</f>
        <v/>
      </c>
      <c r="O204" s="33" t="str">
        <f>IF(G204="","",interp(G204,Data!$F$5:$F$286,Data!$H$5:$H$286))</f>
        <v/>
      </c>
      <c r="P204" s="13" t="str">
        <f>IF(O204="","",IF(O204-O203-interp(G204,Data!$F$5:$F$286,Data!$G$5:$G$286)*H204/12-I204+J204&lt;0,0,O204-O203-interp(G204,Data!$F$5:$F$286,Data!$G$5:$G$286)*H204/12-I204+J204))</f>
        <v/>
      </c>
      <c r="Q204" s="12" t="str">
        <f t="shared" ca="1" si="20"/>
        <v/>
      </c>
      <c r="R204" s="31"/>
      <c r="S204" s="31"/>
      <c r="T204" s="31"/>
      <c r="U204" s="31"/>
      <c r="V204" s="17" t="str">
        <f t="shared" si="18"/>
        <v/>
      </c>
      <c r="W204" s="17" t="str">
        <f t="shared" ca="1" si="22"/>
        <v/>
      </c>
      <c r="X204" s="17" t="str">
        <f t="shared" ca="1" si="23"/>
        <v/>
      </c>
      <c r="Y204" s="17" t="str">
        <f t="shared" ca="1" si="21"/>
        <v/>
      </c>
    </row>
    <row r="205" spans="1:25" x14ac:dyDescent="0.25">
      <c r="A205" s="3">
        <v>41490</v>
      </c>
      <c r="B205" s="6"/>
      <c r="C205" s="6"/>
      <c r="D205" s="7"/>
      <c r="E205" s="7"/>
      <c r="F205" s="7"/>
      <c r="G205" s="7"/>
      <c r="H205" s="7"/>
      <c r="I205" s="7"/>
      <c r="J205" s="7"/>
      <c r="K205" s="7" t="str">
        <f t="shared" si="19"/>
        <v/>
      </c>
      <c r="L205" s="10" t="str">
        <f>IF(B205="","",interp(B205,Data!$B$5:$B$464,Data!$D$5:$D$464))</f>
        <v/>
      </c>
      <c r="M205" s="10" t="str">
        <f>IF(ISERROR(L205/Data!$D$464),"",IF(L205/Data!$D$464&lt;=0.4,"Yes - No Passthroughs","No - Relase Inflows"))</f>
        <v/>
      </c>
      <c r="N205" s="13" t="str">
        <f ca="1">IF(ISERROR(IF((L205-L204-(D205/12*[1]!interp(B205,Data!$B$5:$B$464,Data!$C$5:$C$464))+E205-R205)&lt;0,0,(L205-L204-(D205/12*[1]!interp(B205,Data!$B$5:$B$464,Data!$C$5:$C$464))+E205-R205))),"",IF((L205-L204-(D205/12*[1]!interp(B205,Data!$B$5:$B$464,Data!$C$5:$C$464))+E205-R205)&lt;0,0,(L205-L204-(D205/12*[1]!interp(B205,Data!$B$5:$B$464,Data!$C$5:$C$464))+E205-R205)))</f>
        <v/>
      </c>
      <c r="O205" s="33" t="str">
        <f>IF(G205="","",interp(G205,Data!$F$5:$F$286,Data!$H$5:$H$286))</f>
        <v/>
      </c>
      <c r="P205" s="13" t="str">
        <f>IF(O205="","",IF(O205-O204-interp(G205,Data!$F$5:$F$286,Data!$G$5:$G$286)*H205/12-I205+J205&lt;0,0,O205-O204-interp(G205,Data!$F$5:$F$286,Data!$G$5:$G$286)*H205/12-I205+J205))</f>
        <v/>
      </c>
      <c r="Q205" s="12" t="str">
        <f t="shared" ca="1" si="20"/>
        <v/>
      </c>
      <c r="R205" s="31"/>
      <c r="S205" s="31"/>
      <c r="T205" s="31"/>
      <c r="U205" s="31"/>
      <c r="V205" s="17" t="str">
        <f t="shared" ref="V205:V268" si="24">IF(ISERROR(K205+V204-U205),"",K205+V204-U205)</f>
        <v/>
      </c>
      <c r="W205" s="17" t="str">
        <f t="shared" ca="1" si="22"/>
        <v/>
      </c>
      <c r="X205" s="17" t="str">
        <f t="shared" ca="1" si="23"/>
        <v/>
      </c>
      <c r="Y205" s="17" t="str">
        <f t="shared" ca="1" si="21"/>
        <v/>
      </c>
    </row>
    <row r="206" spans="1:25" x14ac:dyDescent="0.25">
      <c r="A206" s="3">
        <v>41491</v>
      </c>
      <c r="B206" s="6"/>
      <c r="C206" s="6"/>
      <c r="D206" s="7"/>
      <c r="E206" s="7"/>
      <c r="F206" s="7"/>
      <c r="G206" s="7"/>
      <c r="H206" s="7"/>
      <c r="I206" s="7"/>
      <c r="J206" s="7"/>
      <c r="K206" s="7" t="str">
        <f t="shared" si="19"/>
        <v/>
      </c>
      <c r="L206" s="10" t="str">
        <f>IF(B206="","",interp(B206,Data!$B$5:$B$464,Data!$D$5:$D$464))</f>
        <v/>
      </c>
      <c r="M206" s="10" t="str">
        <f>IF(ISERROR(L206/Data!$D$464),"",IF(L206/Data!$D$464&lt;=0.4,"Yes - No Passthroughs","No - Relase Inflows"))</f>
        <v/>
      </c>
      <c r="N206" s="13" t="str">
        <f ca="1">IF(ISERROR(IF((L206-L205-(D206/12*[1]!interp(B206,Data!$B$5:$B$464,Data!$C$5:$C$464))+E206-R206)&lt;0,0,(L206-L205-(D206/12*[1]!interp(B206,Data!$B$5:$B$464,Data!$C$5:$C$464))+E206-R206))),"",IF((L206-L205-(D206/12*[1]!interp(B206,Data!$B$5:$B$464,Data!$C$5:$C$464))+E206-R206)&lt;0,0,(L206-L205-(D206/12*[1]!interp(B206,Data!$B$5:$B$464,Data!$C$5:$C$464))+E206-R206)))</f>
        <v/>
      </c>
      <c r="O206" s="33" t="str">
        <f>IF(G206="","",interp(G206,Data!$F$5:$F$286,Data!$H$5:$H$286))</f>
        <v/>
      </c>
      <c r="P206" s="13" t="str">
        <f>IF(O206="","",IF(O206-O205-interp(G206,Data!$F$5:$F$286,Data!$G$5:$G$286)*H206/12-I206+J206&lt;0,0,O206-O205-interp(G206,Data!$F$5:$F$286,Data!$G$5:$G$286)*H206/12-I206+J206))</f>
        <v/>
      </c>
      <c r="Q206" s="12" t="str">
        <f t="shared" ca="1" si="20"/>
        <v/>
      </c>
      <c r="R206" s="31"/>
      <c r="S206" s="31"/>
      <c r="T206" s="31"/>
      <c r="U206" s="31"/>
      <c r="V206" s="17" t="str">
        <f t="shared" si="24"/>
        <v/>
      </c>
      <c r="W206" s="17" t="str">
        <f t="shared" ca="1" si="22"/>
        <v/>
      </c>
      <c r="X206" s="17" t="str">
        <f t="shared" ca="1" si="23"/>
        <v/>
      </c>
      <c r="Y206" s="17" t="str">
        <f t="shared" ca="1" si="21"/>
        <v/>
      </c>
    </row>
    <row r="207" spans="1:25" x14ac:dyDescent="0.25">
      <c r="A207" s="3">
        <v>41492</v>
      </c>
      <c r="B207" s="6"/>
      <c r="C207" s="6"/>
      <c r="D207" s="7"/>
      <c r="E207" s="7"/>
      <c r="F207" s="7"/>
      <c r="G207" s="7"/>
      <c r="H207" s="7"/>
      <c r="I207" s="7"/>
      <c r="J207" s="7"/>
      <c r="K207" s="7" t="str">
        <f t="shared" si="19"/>
        <v/>
      </c>
      <c r="L207" s="10" t="str">
        <f>IF(B207="","",interp(B207,Data!$B$5:$B$464,Data!$D$5:$D$464))</f>
        <v/>
      </c>
      <c r="M207" s="10" t="str">
        <f>IF(ISERROR(L207/Data!$D$464),"",IF(L207/Data!$D$464&lt;=0.4,"Yes - No Passthroughs","No - Relase Inflows"))</f>
        <v/>
      </c>
      <c r="N207" s="13" t="str">
        <f ca="1">IF(ISERROR(IF((L207-L206-(D207/12*[1]!interp(B207,Data!$B$5:$B$464,Data!$C$5:$C$464))+E207-R207)&lt;0,0,(L207-L206-(D207/12*[1]!interp(B207,Data!$B$5:$B$464,Data!$C$5:$C$464))+E207-R207))),"",IF((L207-L206-(D207/12*[1]!interp(B207,Data!$B$5:$B$464,Data!$C$5:$C$464))+E207-R207)&lt;0,0,(L207-L206-(D207/12*[1]!interp(B207,Data!$B$5:$B$464,Data!$C$5:$C$464))+E207-R207)))</f>
        <v/>
      </c>
      <c r="O207" s="33" t="str">
        <f>IF(G207="","",interp(G207,Data!$F$5:$F$286,Data!$H$5:$H$286))</f>
        <v/>
      </c>
      <c r="P207" s="13" t="str">
        <f>IF(O207="","",IF(O207-O206-interp(G207,Data!$F$5:$F$286,Data!$G$5:$G$286)*H207/12-I207+J207&lt;0,0,O207-O206-interp(G207,Data!$F$5:$F$286,Data!$G$5:$G$286)*H207/12-I207+J207))</f>
        <v/>
      </c>
      <c r="Q207" s="12" t="str">
        <f t="shared" ca="1" si="20"/>
        <v/>
      </c>
      <c r="R207" s="31"/>
      <c r="S207" s="31"/>
      <c r="T207" s="31"/>
      <c r="U207" s="31"/>
      <c r="V207" s="17" t="str">
        <f t="shared" si="24"/>
        <v/>
      </c>
      <c r="W207" s="17" t="str">
        <f t="shared" ca="1" si="22"/>
        <v/>
      </c>
      <c r="X207" s="17" t="str">
        <f t="shared" ca="1" si="23"/>
        <v/>
      </c>
      <c r="Y207" s="17" t="str">
        <f t="shared" ca="1" si="21"/>
        <v/>
      </c>
    </row>
    <row r="208" spans="1:25" x14ac:dyDescent="0.25">
      <c r="A208" s="3">
        <v>41493</v>
      </c>
      <c r="B208" s="6"/>
      <c r="C208" s="6"/>
      <c r="D208" s="7"/>
      <c r="E208" s="7"/>
      <c r="F208" s="7"/>
      <c r="G208" s="7"/>
      <c r="H208" s="7"/>
      <c r="I208" s="7"/>
      <c r="J208" s="7"/>
      <c r="K208" s="7" t="str">
        <f t="shared" si="19"/>
        <v/>
      </c>
      <c r="L208" s="10" t="str">
        <f>IF(B208="","",interp(B208,Data!$B$5:$B$464,Data!$D$5:$D$464))</f>
        <v/>
      </c>
      <c r="M208" s="10" t="str">
        <f>IF(ISERROR(L208/Data!$D$464),"",IF(L208/Data!$D$464&lt;=0.4,"Yes - No Passthroughs","No - Relase Inflows"))</f>
        <v/>
      </c>
      <c r="N208" s="13" t="str">
        <f ca="1">IF(ISERROR(IF((L208-L207-(D208/12*[1]!interp(B208,Data!$B$5:$B$464,Data!$C$5:$C$464))+E208-R208)&lt;0,0,(L208-L207-(D208/12*[1]!interp(B208,Data!$B$5:$B$464,Data!$C$5:$C$464))+E208-R208))),"",IF((L208-L207-(D208/12*[1]!interp(B208,Data!$B$5:$B$464,Data!$C$5:$C$464))+E208-R208)&lt;0,0,(L208-L207-(D208/12*[1]!interp(B208,Data!$B$5:$B$464,Data!$C$5:$C$464))+E208-R208)))</f>
        <v/>
      </c>
      <c r="O208" s="33" t="str">
        <f>IF(G208="","",interp(G208,Data!$F$5:$F$286,Data!$H$5:$H$286))</f>
        <v/>
      </c>
      <c r="P208" s="13" t="str">
        <f>IF(O208="","",IF(O208-O207-interp(G208,Data!$F$5:$F$286,Data!$G$5:$G$286)*H208/12-I208+J208&lt;0,0,O208-O207-interp(G208,Data!$F$5:$F$286,Data!$G$5:$G$286)*H208/12-I208+J208))</f>
        <v/>
      </c>
      <c r="Q208" s="12" t="str">
        <f t="shared" ca="1" si="20"/>
        <v/>
      </c>
      <c r="R208" s="31"/>
      <c r="S208" s="31"/>
      <c r="T208" s="31"/>
      <c r="U208" s="31"/>
      <c r="V208" s="17" t="str">
        <f t="shared" si="24"/>
        <v/>
      </c>
      <c r="W208" s="17" t="str">
        <f t="shared" ca="1" si="22"/>
        <v/>
      </c>
      <c r="X208" s="17" t="str">
        <f t="shared" ca="1" si="23"/>
        <v/>
      </c>
      <c r="Y208" s="17" t="str">
        <f t="shared" ca="1" si="21"/>
        <v/>
      </c>
    </row>
    <row r="209" spans="1:25" x14ac:dyDescent="0.25">
      <c r="A209" s="3">
        <v>41494</v>
      </c>
      <c r="B209" s="6"/>
      <c r="C209" s="6"/>
      <c r="D209" s="7"/>
      <c r="E209" s="7"/>
      <c r="F209" s="7"/>
      <c r="G209" s="7"/>
      <c r="H209" s="7"/>
      <c r="I209" s="7"/>
      <c r="J209" s="7"/>
      <c r="K209" s="7" t="str">
        <f t="shared" si="19"/>
        <v/>
      </c>
      <c r="L209" s="10" t="str">
        <f>IF(B209="","",interp(B209,Data!$B$5:$B$464,Data!$D$5:$D$464))</f>
        <v/>
      </c>
      <c r="M209" s="10" t="str">
        <f>IF(ISERROR(L209/Data!$D$464),"",IF(L209/Data!$D$464&lt;=0.4,"Yes - No Passthroughs","No - Relase Inflows"))</f>
        <v/>
      </c>
      <c r="N209" s="13" t="str">
        <f ca="1">IF(ISERROR(IF((L209-L208-(D209/12*[1]!interp(B209,Data!$B$5:$B$464,Data!$C$5:$C$464))+E209-R209)&lt;0,0,(L209-L208-(D209/12*[1]!interp(B209,Data!$B$5:$B$464,Data!$C$5:$C$464))+E209-R209))),"",IF((L209-L208-(D209/12*[1]!interp(B209,Data!$B$5:$B$464,Data!$C$5:$C$464))+E209-R209)&lt;0,0,(L209-L208-(D209/12*[1]!interp(B209,Data!$B$5:$B$464,Data!$C$5:$C$464))+E209-R209)))</f>
        <v/>
      </c>
      <c r="O209" s="33" t="str">
        <f>IF(G209="","",interp(G209,Data!$F$5:$F$286,Data!$H$5:$H$286))</f>
        <v/>
      </c>
      <c r="P209" s="13" t="str">
        <f>IF(O209="","",IF(O209-O208-interp(G209,Data!$F$5:$F$286,Data!$G$5:$G$286)*H209/12-I209+J209&lt;0,0,O209-O208-interp(G209,Data!$F$5:$F$286,Data!$G$5:$G$286)*H209/12-I209+J209))</f>
        <v/>
      </c>
      <c r="Q209" s="12" t="str">
        <f t="shared" ca="1" si="20"/>
        <v/>
      </c>
      <c r="R209" s="31"/>
      <c r="S209" s="31"/>
      <c r="T209" s="31"/>
      <c r="U209" s="31"/>
      <c r="V209" s="17" t="str">
        <f t="shared" si="24"/>
        <v/>
      </c>
      <c r="W209" s="17" t="str">
        <f t="shared" ca="1" si="22"/>
        <v/>
      </c>
      <c r="X209" s="17" t="str">
        <f t="shared" ca="1" si="23"/>
        <v/>
      </c>
      <c r="Y209" s="17" t="str">
        <f t="shared" ca="1" si="21"/>
        <v/>
      </c>
    </row>
    <row r="210" spans="1:25" x14ac:dyDescent="0.25">
      <c r="A210" s="3">
        <v>41495</v>
      </c>
      <c r="B210" s="6"/>
      <c r="C210" s="6"/>
      <c r="D210" s="7"/>
      <c r="E210" s="7"/>
      <c r="F210" s="7"/>
      <c r="G210" s="7"/>
      <c r="H210" s="7"/>
      <c r="I210" s="7"/>
      <c r="J210" s="7"/>
      <c r="K210" s="7" t="str">
        <f t="shared" si="19"/>
        <v/>
      </c>
      <c r="L210" s="10" t="str">
        <f>IF(B210="","",interp(B210,Data!$B$5:$B$464,Data!$D$5:$D$464))</f>
        <v/>
      </c>
      <c r="M210" s="10" t="str">
        <f>IF(ISERROR(L210/Data!$D$464),"",IF(L210/Data!$D$464&lt;=0.4,"Yes - No Passthroughs","No - Relase Inflows"))</f>
        <v/>
      </c>
      <c r="N210" s="13" t="str">
        <f ca="1">IF(ISERROR(IF((L210-L209-(D210/12*[1]!interp(B210,Data!$B$5:$B$464,Data!$C$5:$C$464))+E210-R210)&lt;0,0,(L210-L209-(D210/12*[1]!interp(B210,Data!$B$5:$B$464,Data!$C$5:$C$464))+E210-R210))),"",IF((L210-L209-(D210/12*[1]!interp(B210,Data!$B$5:$B$464,Data!$C$5:$C$464))+E210-R210)&lt;0,0,(L210-L209-(D210/12*[1]!interp(B210,Data!$B$5:$B$464,Data!$C$5:$C$464))+E210-R210)))</f>
        <v/>
      </c>
      <c r="O210" s="33" t="str">
        <f>IF(G210="","",interp(G210,Data!$F$5:$F$286,Data!$H$5:$H$286))</f>
        <v/>
      </c>
      <c r="P210" s="13" t="str">
        <f>IF(O210="","",IF(O210-O209-interp(G210,Data!$F$5:$F$286,Data!$G$5:$G$286)*H210/12-I210+J210&lt;0,0,O210-O209-interp(G210,Data!$F$5:$F$286,Data!$G$5:$G$286)*H210/12-I210+J210))</f>
        <v/>
      </c>
      <c r="Q210" s="12" t="str">
        <f t="shared" ca="1" si="20"/>
        <v/>
      </c>
      <c r="R210" s="31"/>
      <c r="S210" s="31"/>
      <c r="T210" s="31"/>
      <c r="U210" s="31"/>
      <c r="V210" s="17" t="str">
        <f t="shared" si="24"/>
        <v/>
      </c>
      <c r="W210" s="17" t="str">
        <f t="shared" ca="1" si="22"/>
        <v/>
      </c>
      <c r="X210" s="17" t="str">
        <f t="shared" ca="1" si="23"/>
        <v/>
      </c>
      <c r="Y210" s="17" t="str">
        <f t="shared" ca="1" si="21"/>
        <v/>
      </c>
    </row>
    <row r="211" spans="1:25" x14ac:dyDescent="0.25">
      <c r="A211" s="3">
        <v>41496</v>
      </c>
      <c r="B211" s="6"/>
      <c r="C211" s="6"/>
      <c r="D211" s="7"/>
      <c r="E211" s="7"/>
      <c r="F211" s="7"/>
      <c r="G211" s="7"/>
      <c r="H211" s="7"/>
      <c r="I211" s="7"/>
      <c r="J211" s="7"/>
      <c r="K211" s="7" t="str">
        <f t="shared" si="19"/>
        <v/>
      </c>
      <c r="L211" s="10" t="str">
        <f>IF(B211="","",interp(B211,Data!$B$5:$B$464,Data!$D$5:$D$464))</f>
        <v/>
      </c>
      <c r="M211" s="10" t="str">
        <f>IF(ISERROR(L211/Data!$D$464),"",IF(L211/Data!$D$464&lt;=0.4,"Yes - No Passthroughs","No - Relase Inflows"))</f>
        <v/>
      </c>
      <c r="N211" s="13" t="str">
        <f ca="1">IF(ISERROR(IF((L211-L210-(D211/12*[1]!interp(B211,Data!$B$5:$B$464,Data!$C$5:$C$464))+E211-R211)&lt;0,0,(L211-L210-(D211/12*[1]!interp(B211,Data!$B$5:$B$464,Data!$C$5:$C$464))+E211-R211))),"",IF((L211-L210-(D211/12*[1]!interp(B211,Data!$B$5:$B$464,Data!$C$5:$C$464))+E211-R211)&lt;0,0,(L211-L210-(D211/12*[1]!interp(B211,Data!$B$5:$B$464,Data!$C$5:$C$464))+E211-R211)))</f>
        <v/>
      </c>
      <c r="O211" s="33" t="str">
        <f>IF(G211="","",interp(G211,Data!$F$5:$F$286,Data!$H$5:$H$286))</f>
        <v/>
      </c>
      <c r="P211" s="13" t="str">
        <f>IF(O211="","",IF(O211-O210-interp(G211,Data!$F$5:$F$286,Data!$G$5:$G$286)*H211/12-I211+J211&lt;0,0,O211-O210-interp(G211,Data!$F$5:$F$286,Data!$G$5:$G$286)*H211/12-I211+J211))</f>
        <v/>
      </c>
      <c r="Q211" s="12" t="str">
        <f t="shared" ca="1" si="20"/>
        <v/>
      </c>
      <c r="R211" s="31"/>
      <c r="S211" s="31"/>
      <c r="T211" s="31"/>
      <c r="U211" s="31"/>
      <c r="V211" s="17" t="str">
        <f t="shared" si="24"/>
        <v/>
      </c>
      <c r="W211" s="17" t="str">
        <f t="shared" ca="1" si="22"/>
        <v/>
      </c>
      <c r="X211" s="17" t="str">
        <f t="shared" ca="1" si="23"/>
        <v/>
      </c>
      <c r="Y211" s="17" t="str">
        <f t="shared" ca="1" si="21"/>
        <v/>
      </c>
    </row>
    <row r="212" spans="1:25" x14ac:dyDescent="0.25">
      <c r="A212" s="3">
        <v>41497</v>
      </c>
      <c r="B212" s="6"/>
      <c r="C212" s="6"/>
      <c r="D212" s="7"/>
      <c r="E212" s="7"/>
      <c r="F212" s="7"/>
      <c r="G212" s="7"/>
      <c r="H212" s="7"/>
      <c r="I212" s="7"/>
      <c r="J212" s="7"/>
      <c r="K212" s="7" t="str">
        <f t="shared" si="19"/>
        <v/>
      </c>
      <c r="L212" s="10" t="str">
        <f>IF(B212="","",interp(B212,Data!$B$5:$B$464,Data!$D$5:$D$464))</f>
        <v/>
      </c>
      <c r="M212" s="10" t="str">
        <f>IF(ISERROR(L212/Data!$D$464),"",IF(L212/Data!$D$464&lt;=0.4,"Yes - No Passthroughs","No - Relase Inflows"))</f>
        <v/>
      </c>
      <c r="N212" s="13" t="str">
        <f ca="1">IF(ISERROR(IF((L212-L211-(D212/12*[1]!interp(B212,Data!$B$5:$B$464,Data!$C$5:$C$464))+E212-R212)&lt;0,0,(L212-L211-(D212/12*[1]!interp(B212,Data!$B$5:$B$464,Data!$C$5:$C$464))+E212-R212))),"",IF((L212-L211-(D212/12*[1]!interp(B212,Data!$B$5:$B$464,Data!$C$5:$C$464))+E212-R212)&lt;0,0,(L212-L211-(D212/12*[1]!interp(B212,Data!$B$5:$B$464,Data!$C$5:$C$464))+E212-R212)))</f>
        <v/>
      </c>
      <c r="O212" s="33" t="str">
        <f>IF(G212="","",interp(G212,Data!$F$5:$F$286,Data!$H$5:$H$286))</f>
        <v/>
      </c>
      <c r="P212" s="13" t="str">
        <f>IF(O212="","",IF(O212-O211-interp(G212,Data!$F$5:$F$286,Data!$G$5:$G$286)*H212/12-I212+J212&lt;0,0,O212-O211-interp(G212,Data!$F$5:$F$286,Data!$G$5:$G$286)*H212/12-I212+J212))</f>
        <v/>
      </c>
      <c r="Q212" s="12" t="str">
        <f t="shared" ca="1" si="20"/>
        <v/>
      </c>
      <c r="R212" s="31"/>
      <c r="S212" s="31"/>
      <c r="T212" s="31"/>
      <c r="U212" s="31"/>
      <c r="V212" s="17" t="str">
        <f t="shared" si="24"/>
        <v/>
      </c>
      <c r="W212" s="17" t="str">
        <f t="shared" ca="1" si="22"/>
        <v/>
      </c>
      <c r="X212" s="17" t="str">
        <f t="shared" ca="1" si="23"/>
        <v/>
      </c>
      <c r="Y212" s="17" t="str">
        <f t="shared" ca="1" si="21"/>
        <v/>
      </c>
    </row>
    <row r="213" spans="1:25" x14ac:dyDescent="0.25">
      <c r="A213" s="3">
        <v>41498</v>
      </c>
      <c r="B213" s="6"/>
      <c r="C213" s="6"/>
      <c r="D213" s="7"/>
      <c r="E213" s="7"/>
      <c r="F213" s="7"/>
      <c r="G213" s="7"/>
      <c r="H213" s="7"/>
      <c r="I213" s="7"/>
      <c r="J213" s="7"/>
      <c r="K213" s="7" t="str">
        <f t="shared" si="19"/>
        <v/>
      </c>
      <c r="L213" s="10" t="str">
        <f>IF(B213="","",interp(B213,Data!$B$5:$B$464,Data!$D$5:$D$464))</f>
        <v/>
      </c>
      <c r="M213" s="10" t="str">
        <f>IF(ISERROR(L213/Data!$D$464),"",IF(L213/Data!$D$464&lt;=0.4,"Yes - No Passthroughs","No - Relase Inflows"))</f>
        <v/>
      </c>
      <c r="N213" s="13" t="str">
        <f ca="1">IF(ISERROR(IF((L213-L212-(D213/12*[1]!interp(B213,Data!$B$5:$B$464,Data!$C$5:$C$464))+E213-R213)&lt;0,0,(L213-L212-(D213/12*[1]!interp(B213,Data!$B$5:$B$464,Data!$C$5:$C$464))+E213-R213))),"",IF((L213-L212-(D213/12*[1]!interp(B213,Data!$B$5:$B$464,Data!$C$5:$C$464))+E213-R213)&lt;0,0,(L213-L212-(D213/12*[1]!interp(B213,Data!$B$5:$B$464,Data!$C$5:$C$464))+E213-R213)))</f>
        <v/>
      </c>
      <c r="O213" s="33" t="str">
        <f>IF(G213="","",interp(G213,Data!$F$5:$F$286,Data!$H$5:$H$286))</f>
        <v/>
      </c>
      <c r="P213" s="13" t="str">
        <f>IF(O213="","",IF(O213-O212-interp(G213,Data!$F$5:$F$286,Data!$G$5:$G$286)*H213/12-I213+J213&lt;0,0,O213-O212-interp(G213,Data!$F$5:$F$286,Data!$G$5:$G$286)*H213/12-I213+J213))</f>
        <v/>
      </c>
      <c r="Q213" s="12" t="str">
        <f t="shared" ca="1" si="20"/>
        <v/>
      </c>
      <c r="R213" s="31"/>
      <c r="S213" s="31"/>
      <c r="T213" s="31"/>
      <c r="U213" s="31"/>
      <c r="V213" s="17" t="str">
        <f t="shared" si="24"/>
        <v/>
      </c>
      <c r="W213" s="17" t="str">
        <f t="shared" ca="1" si="22"/>
        <v/>
      </c>
      <c r="X213" s="17" t="str">
        <f t="shared" ca="1" si="23"/>
        <v/>
      </c>
      <c r="Y213" s="17" t="str">
        <f t="shared" ca="1" si="21"/>
        <v/>
      </c>
    </row>
    <row r="214" spans="1:25" x14ac:dyDescent="0.25">
      <c r="A214" s="3">
        <v>41499</v>
      </c>
      <c r="B214" s="6"/>
      <c r="C214" s="6"/>
      <c r="D214" s="7"/>
      <c r="E214" s="7"/>
      <c r="F214" s="7"/>
      <c r="G214" s="7"/>
      <c r="H214" s="7"/>
      <c r="I214" s="7"/>
      <c r="J214" s="7"/>
      <c r="K214" s="7" t="str">
        <f t="shared" si="19"/>
        <v/>
      </c>
      <c r="L214" s="10" t="str">
        <f>IF(B214="","",interp(B214,Data!$B$5:$B$464,Data!$D$5:$D$464))</f>
        <v/>
      </c>
      <c r="M214" s="10" t="str">
        <f>IF(ISERROR(L214/Data!$D$464),"",IF(L214/Data!$D$464&lt;=0.4,"Yes - No Passthroughs","No - Relase Inflows"))</f>
        <v/>
      </c>
      <c r="N214" s="13" t="str">
        <f ca="1">IF(ISERROR(IF((L214-L213-(D214/12*[1]!interp(B214,Data!$B$5:$B$464,Data!$C$5:$C$464))+E214-R214)&lt;0,0,(L214-L213-(D214/12*[1]!interp(B214,Data!$B$5:$B$464,Data!$C$5:$C$464))+E214-R214))),"",IF((L214-L213-(D214/12*[1]!interp(B214,Data!$B$5:$B$464,Data!$C$5:$C$464))+E214-R214)&lt;0,0,(L214-L213-(D214/12*[1]!interp(B214,Data!$B$5:$B$464,Data!$C$5:$C$464))+E214-R214)))</f>
        <v/>
      </c>
      <c r="O214" s="33" t="str">
        <f>IF(G214="","",interp(G214,Data!$F$5:$F$286,Data!$H$5:$H$286))</f>
        <v/>
      </c>
      <c r="P214" s="13" t="str">
        <f>IF(O214="","",IF(O214-O213-interp(G214,Data!$F$5:$F$286,Data!$G$5:$G$286)*H214/12-I214+J214&lt;0,0,O214-O213-interp(G214,Data!$F$5:$F$286,Data!$G$5:$G$286)*H214/12-I214+J214))</f>
        <v/>
      </c>
      <c r="Q214" s="12" t="str">
        <f t="shared" ca="1" si="20"/>
        <v/>
      </c>
      <c r="R214" s="31"/>
      <c r="S214" s="31"/>
      <c r="T214" s="31"/>
      <c r="U214" s="31"/>
      <c r="V214" s="17" t="str">
        <f t="shared" si="24"/>
        <v/>
      </c>
      <c r="W214" s="17" t="str">
        <f t="shared" ca="1" si="22"/>
        <v/>
      </c>
      <c r="X214" s="17" t="str">
        <f t="shared" ca="1" si="23"/>
        <v/>
      </c>
      <c r="Y214" s="17" t="str">
        <f t="shared" ca="1" si="21"/>
        <v/>
      </c>
    </row>
    <row r="215" spans="1:25" x14ac:dyDescent="0.25">
      <c r="A215" s="3">
        <v>41500</v>
      </c>
      <c r="B215" s="6"/>
      <c r="C215" s="6"/>
      <c r="D215" s="7"/>
      <c r="E215" s="7"/>
      <c r="F215" s="7"/>
      <c r="G215" s="7"/>
      <c r="H215" s="7"/>
      <c r="I215" s="7"/>
      <c r="J215" s="7"/>
      <c r="K215" s="7" t="str">
        <f t="shared" si="19"/>
        <v/>
      </c>
      <c r="L215" s="10" t="str">
        <f>IF(B215="","",interp(B215,Data!$B$5:$B$464,Data!$D$5:$D$464))</f>
        <v/>
      </c>
      <c r="M215" s="10" t="str">
        <f>IF(ISERROR(L215/Data!$D$464),"",IF(L215/Data!$D$464&lt;=0.4,"Yes - No Passthroughs","No - Relase Inflows"))</f>
        <v/>
      </c>
      <c r="N215" s="13" t="str">
        <f ca="1">IF(ISERROR(IF((L215-L214-(D215/12*[1]!interp(B215,Data!$B$5:$B$464,Data!$C$5:$C$464))+E215-R215)&lt;0,0,(L215-L214-(D215/12*[1]!interp(B215,Data!$B$5:$B$464,Data!$C$5:$C$464))+E215-R215))),"",IF((L215-L214-(D215/12*[1]!interp(B215,Data!$B$5:$B$464,Data!$C$5:$C$464))+E215-R215)&lt;0,0,(L215-L214-(D215/12*[1]!interp(B215,Data!$B$5:$B$464,Data!$C$5:$C$464))+E215-R215)))</f>
        <v/>
      </c>
      <c r="O215" s="33" t="str">
        <f>IF(G215="","",interp(G215,Data!$F$5:$F$286,Data!$H$5:$H$286))</f>
        <v/>
      </c>
      <c r="P215" s="13" t="str">
        <f>IF(O215="","",IF(O215-O214-interp(G215,Data!$F$5:$F$286,Data!$G$5:$G$286)*H215/12-I215+J215&lt;0,0,O215-O214-interp(G215,Data!$F$5:$F$286,Data!$G$5:$G$286)*H215/12-I215+J215))</f>
        <v/>
      </c>
      <c r="Q215" s="12" t="str">
        <f t="shared" ca="1" si="20"/>
        <v/>
      </c>
      <c r="R215" s="31"/>
      <c r="S215" s="31"/>
      <c r="T215" s="31"/>
      <c r="U215" s="31"/>
      <c r="V215" s="17" t="str">
        <f t="shared" si="24"/>
        <v/>
      </c>
      <c r="W215" s="17" t="str">
        <f t="shared" ca="1" si="22"/>
        <v/>
      </c>
      <c r="X215" s="17" t="str">
        <f t="shared" ca="1" si="23"/>
        <v/>
      </c>
      <c r="Y215" s="17" t="str">
        <f t="shared" ca="1" si="21"/>
        <v/>
      </c>
    </row>
    <row r="216" spans="1:25" x14ac:dyDescent="0.25">
      <c r="A216" s="3">
        <v>41501</v>
      </c>
      <c r="B216" s="6"/>
      <c r="C216" s="6"/>
      <c r="D216" s="7"/>
      <c r="E216" s="7"/>
      <c r="F216" s="7"/>
      <c r="G216" s="7"/>
      <c r="H216" s="7"/>
      <c r="I216" s="7"/>
      <c r="J216" s="7"/>
      <c r="K216" s="7" t="str">
        <f t="shared" si="19"/>
        <v/>
      </c>
      <c r="L216" s="10" t="str">
        <f>IF(B216="","",interp(B216,Data!$B$5:$B$464,Data!$D$5:$D$464))</f>
        <v/>
      </c>
      <c r="M216" s="10" t="str">
        <f>IF(ISERROR(L216/Data!$D$464),"",IF(L216/Data!$D$464&lt;=0.4,"Yes - No Passthroughs","No - Relase Inflows"))</f>
        <v/>
      </c>
      <c r="N216" s="13" t="str">
        <f ca="1">IF(ISERROR(IF((L216-L215-(D216/12*[1]!interp(B216,Data!$B$5:$B$464,Data!$C$5:$C$464))+E216-R216)&lt;0,0,(L216-L215-(D216/12*[1]!interp(B216,Data!$B$5:$B$464,Data!$C$5:$C$464))+E216-R216))),"",IF((L216-L215-(D216/12*[1]!interp(B216,Data!$B$5:$B$464,Data!$C$5:$C$464))+E216-R216)&lt;0,0,(L216-L215-(D216/12*[1]!interp(B216,Data!$B$5:$B$464,Data!$C$5:$C$464))+E216-R216)))</f>
        <v/>
      </c>
      <c r="O216" s="33" t="str">
        <f>IF(G216="","",interp(G216,Data!$F$5:$F$286,Data!$H$5:$H$286))</f>
        <v/>
      </c>
      <c r="P216" s="13" t="str">
        <f>IF(O216="","",IF(O216-O215-interp(G216,Data!$F$5:$F$286,Data!$G$5:$G$286)*H216/12-I216+J216&lt;0,0,O216-O215-interp(G216,Data!$F$5:$F$286,Data!$G$5:$G$286)*H216/12-I216+J216))</f>
        <v/>
      </c>
      <c r="Q216" s="12" t="str">
        <f t="shared" ca="1" si="20"/>
        <v/>
      </c>
      <c r="R216" s="31"/>
      <c r="S216" s="31"/>
      <c r="T216" s="31"/>
      <c r="U216" s="31"/>
      <c r="V216" s="17" t="str">
        <f t="shared" si="24"/>
        <v/>
      </c>
      <c r="W216" s="17" t="str">
        <f t="shared" ca="1" si="22"/>
        <v/>
      </c>
      <c r="X216" s="17" t="str">
        <f t="shared" ca="1" si="23"/>
        <v/>
      </c>
      <c r="Y216" s="17" t="str">
        <f t="shared" ca="1" si="21"/>
        <v/>
      </c>
    </row>
    <row r="217" spans="1:25" x14ac:dyDescent="0.25">
      <c r="A217" s="3">
        <v>41502</v>
      </c>
      <c r="B217" s="6"/>
      <c r="C217" s="6"/>
      <c r="D217" s="7"/>
      <c r="E217" s="7"/>
      <c r="F217" s="7"/>
      <c r="G217" s="7"/>
      <c r="H217" s="7"/>
      <c r="I217" s="7"/>
      <c r="J217" s="7"/>
      <c r="K217" s="7" t="str">
        <f t="shared" si="19"/>
        <v/>
      </c>
      <c r="L217" s="10" t="str">
        <f>IF(B217="","",interp(B217,Data!$B$5:$B$464,Data!$D$5:$D$464))</f>
        <v/>
      </c>
      <c r="M217" s="10" t="str">
        <f>IF(ISERROR(L217/Data!$D$464),"",IF(L217/Data!$D$464&lt;=0.4,"Yes - No Passthroughs","No - Relase Inflows"))</f>
        <v/>
      </c>
      <c r="N217" s="13" t="str">
        <f ca="1">IF(ISERROR(IF((L217-L216-(D217/12*[1]!interp(B217,Data!$B$5:$B$464,Data!$C$5:$C$464))+E217-R217)&lt;0,0,(L217-L216-(D217/12*[1]!interp(B217,Data!$B$5:$B$464,Data!$C$5:$C$464))+E217-R217))),"",IF((L217-L216-(D217/12*[1]!interp(B217,Data!$B$5:$B$464,Data!$C$5:$C$464))+E217-R217)&lt;0,0,(L217-L216-(D217/12*[1]!interp(B217,Data!$B$5:$B$464,Data!$C$5:$C$464))+E217-R217)))</f>
        <v/>
      </c>
      <c r="O217" s="33" t="str">
        <f>IF(G217="","",interp(G217,Data!$F$5:$F$286,Data!$H$5:$H$286))</f>
        <v/>
      </c>
      <c r="P217" s="13" t="str">
        <f>IF(O217="","",IF(O217-O216-interp(G217,Data!$F$5:$F$286,Data!$G$5:$G$286)*H217/12-I217+J217&lt;0,0,O217-O216-interp(G217,Data!$F$5:$F$286,Data!$G$5:$G$286)*H217/12-I217+J217))</f>
        <v/>
      </c>
      <c r="Q217" s="12" t="str">
        <f t="shared" ca="1" si="20"/>
        <v/>
      </c>
      <c r="R217" s="31"/>
      <c r="S217" s="31"/>
      <c r="T217" s="31"/>
      <c r="U217" s="31"/>
      <c r="V217" s="17" t="str">
        <f t="shared" si="24"/>
        <v/>
      </c>
      <c r="W217" s="17" t="str">
        <f t="shared" ca="1" si="22"/>
        <v/>
      </c>
      <c r="X217" s="17" t="str">
        <f t="shared" ca="1" si="23"/>
        <v/>
      </c>
      <c r="Y217" s="17" t="str">
        <f t="shared" ca="1" si="21"/>
        <v/>
      </c>
    </row>
    <row r="218" spans="1:25" x14ac:dyDescent="0.25">
      <c r="A218" s="3">
        <v>41503</v>
      </c>
      <c r="B218" s="6"/>
      <c r="C218" s="6"/>
      <c r="D218" s="7"/>
      <c r="E218" s="7"/>
      <c r="F218" s="7"/>
      <c r="G218" s="7"/>
      <c r="H218" s="7"/>
      <c r="I218" s="7"/>
      <c r="J218" s="7"/>
      <c r="K218" s="7" t="str">
        <f t="shared" si="19"/>
        <v/>
      </c>
      <c r="L218" s="10" t="str">
        <f>IF(B218="","",interp(B218,Data!$B$5:$B$464,Data!$D$5:$D$464))</f>
        <v/>
      </c>
      <c r="M218" s="10" t="str">
        <f>IF(ISERROR(L218/Data!$D$464),"",IF(L218/Data!$D$464&lt;=0.4,"Yes - No Passthroughs","No - Relase Inflows"))</f>
        <v/>
      </c>
      <c r="N218" s="13" t="str">
        <f ca="1">IF(ISERROR(IF((L218-L217-(D218/12*[1]!interp(B218,Data!$B$5:$B$464,Data!$C$5:$C$464))+E218-R218)&lt;0,0,(L218-L217-(D218/12*[1]!interp(B218,Data!$B$5:$B$464,Data!$C$5:$C$464))+E218-R218))),"",IF((L218-L217-(D218/12*[1]!interp(B218,Data!$B$5:$B$464,Data!$C$5:$C$464))+E218-R218)&lt;0,0,(L218-L217-(D218/12*[1]!interp(B218,Data!$B$5:$B$464,Data!$C$5:$C$464))+E218-R218)))</f>
        <v/>
      </c>
      <c r="O218" s="33" t="str">
        <f>IF(G218="","",interp(G218,Data!$F$5:$F$286,Data!$H$5:$H$286))</f>
        <v/>
      </c>
      <c r="P218" s="13" t="str">
        <f>IF(O218="","",IF(O218-O217-interp(G218,Data!$F$5:$F$286,Data!$G$5:$G$286)*H218/12-I218+J218&lt;0,0,O218-O217-interp(G218,Data!$F$5:$F$286,Data!$G$5:$G$286)*H218/12-I218+J218))</f>
        <v/>
      </c>
      <c r="Q218" s="12" t="str">
        <f t="shared" ca="1" si="20"/>
        <v/>
      </c>
      <c r="R218" s="31"/>
      <c r="S218" s="31"/>
      <c r="T218" s="31"/>
      <c r="U218" s="31"/>
      <c r="V218" s="17" t="str">
        <f t="shared" si="24"/>
        <v/>
      </c>
      <c r="W218" s="17" t="str">
        <f t="shared" ca="1" si="22"/>
        <v/>
      </c>
      <c r="X218" s="17" t="str">
        <f t="shared" ca="1" si="23"/>
        <v/>
      </c>
      <c r="Y218" s="17" t="str">
        <f t="shared" ca="1" si="21"/>
        <v/>
      </c>
    </row>
    <row r="219" spans="1:25" x14ac:dyDescent="0.25">
      <c r="A219" s="3">
        <v>41504</v>
      </c>
      <c r="B219" s="6"/>
      <c r="C219" s="6"/>
      <c r="D219" s="7"/>
      <c r="E219" s="7"/>
      <c r="F219" s="7"/>
      <c r="G219" s="7"/>
      <c r="H219" s="7"/>
      <c r="I219" s="7"/>
      <c r="J219" s="7"/>
      <c r="K219" s="7" t="str">
        <f t="shared" si="19"/>
        <v/>
      </c>
      <c r="L219" s="10" t="str">
        <f>IF(B219="","",interp(B219,Data!$B$5:$B$464,Data!$D$5:$D$464))</f>
        <v/>
      </c>
      <c r="M219" s="10" t="str">
        <f>IF(ISERROR(L219/Data!$D$464),"",IF(L219/Data!$D$464&lt;=0.4,"Yes - No Passthroughs","No - Relase Inflows"))</f>
        <v/>
      </c>
      <c r="N219" s="13" t="str">
        <f ca="1">IF(ISERROR(IF((L219-L218-(D219/12*[1]!interp(B219,Data!$B$5:$B$464,Data!$C$5:$C$464))+E219-R219)&lt;0,0,(L219-L218-(D219/12*[1]!interp(B219,Data!$B$5:$B$464,Data!$C$5:$C$464))+E219-R219))),"",IF((L219-L218-(D219/12*[1]!interp(B219,Data!$B$5:$B$464,Data!$C$5:$C$464))+E219-R219)&lt;0,0,(L219-L218-(D219/12*[1]!interp(B219,Data!$B$5:$B$464,Data!$C$5:$C$464))+E219-R219)))</f>
        <v/>
      </c>
      <c r="O219" s="33" t="str">
        <f>IF(G219="","",interp(G219,Data!$F$5:$F$286,Data!$H$5:$H$286))</f>
        <v/>
      </c>
      <c r="P219" s="13" t="str">
        <f>IF(O219="","",IF(O219-O218-interp(G219,Data!$F$5:$F$286,Data!$G$5:$G$286)*H219/12-I219+J219&lt;0,0,O219-O218-interp(G219,Data!$F$5:$F$286,Data!$G$5:$G$286)*H219/12-I219+J219))</f>
        <v/>
      </c>
      <c r="Q219" s="12" t="str">
        <f t="shared" ca="1" si="20"/>
        <v/>
      </c>
      <c r="R219" s="31"/>
      <c r="S219" s="31"/>
      <c r="T219" s="31"/>
      <c r="U219" s="31"/>
      <c r="V219" s="17" t="str">
        <f t="shared" si="24"/>
        <v/>
      </c>
      <c r="W219" s="17" t="str">
        <f t="shared" ca="1" si="22"/>
        <v/>
      </c>
      <c r="X219" s="17" t="str">
        <f t="shared" ca="1" si="23"/>
        <v/>
      </c>
      <c r="Y219" s="17" t="str">
        <f t="shared" ca="1" si="21"/>
        <v/>
      </c>
    </row>
    <row r="220" spans="1:25" x14ac:dyDescent="0.25">
      <c r="A220" s="3">
        <v>41505</v>
      </c>
      <c r="B220" s="6"/>
      <c r="C220" s="6"/>
      <c r="D220" s="7"/>
      <c r="E220" s="7"/>
      <c r="F220" s="7"/>
      <c r="G220" s="7"/>
      <c r="H220" s="7"/>
      <c r="I220" s="7"/>
      <c r="J220" s="7"/>
      <c r="K220" s="7" t="str">
        <f t="shared" si="19"/>
        <v/>
      </c>
      <c r="L220" s="10" t="str">
        <f>IF(B220="","",interp(B220,Data!$B$5:$B$464,Data!$D$5:$D$464))</f>
        <v/>
      </c>
      <c r="M220" s="10" t="str">
        <f>IF(ISERROR(L220/Data!$D$464),"",IF(L220/Data!$D$464&lt;=0.4,"Yes - No Passthroughs","No - Relase Inflows"))</f>
        <v/>
      </c>
      <c r="N220" s="13" t="str">
        <f ca="1">IF(ISERROR(IF((L220-L219-(D220/12*[1]!interp(B220,Data!$B$5:$B$464,Data!$C$5:$C$464))+E220-R220)&lt;0,0,(L220-L219-(D220/12*[1]!interp(B220,Data!$B$5:$B$464,Data!$C$5:$C$464))+E220-R220))),"",IF((L220-L219-(D220/12*[1]!interp(B220,Data!$B$5:$B$464,Data!$C$5:$C$464))+E220-R220)&lt;0,0,(L220-L219-(D220/12*[1]!interp(B220,Data!$B$5:$B$464,Data!$C$5:$C$464))+E220-R220)))</f>
        <v/>
      </c>
      <c r="O220" s="33" t="str">
        <f>IF(G220="","",interp(G220,Data!$F$5:$F$286,Data!$H$5:$H$286))</f>
        <v/>
      </c>
      <c r="P220" s="13" t="str">
        <f>IF(O220="","",IF(O220-O219-interp(G220,Data!$F$5:$F$286,Data!$G$5:$G$286)*H220/12-I220+J220&lt;0,0,O220-O219-interp(G220,Data!$F$5:$F$286,Data!$G$5:$G$286)*H220/12-I220+J220))</f>
        <v/>
      </c>
      <c r="Q220" s="12" t="str">
        <f t="shared" ca="1" si="20"/>
        <v/>
      </c>
      <c r="R220" s="31"/>
      <c r="S220" s="31"/>
      <c r="T220" s="31"/>
      <c r="U220" s="31"/>
      <c r="V220" s="17" t="str">
        <f t="shared" si="24"/>
        <v/>
      </c>
      <c r="W220" s="17" t="str">
        <f t="shared" ca="1" si="22"/>
        <v/>
      </c>
      <c r="X220" s="17" t="str">
        <f t="shared" ca="1" si="23"/>
        <v/>
      </c>
      <c r="Y220" s="17" t="str">
        <f t="shared" ca="1" si="21"/>
        <v/>
      </c>
    </row>
    <row r="221" spans="1:25" x14ac:dyDescent="0.25">
      <c r="A221" s="3">
        <v>41506</v>
      </c>
      <c r="B221" s="6"/>
      <c r="C221" s="6"/>
      <c r="D221" s="7"/>
      <c r="E221" s="7"/>
      <c r="F221" s="7"/>
      <c r="G221" s="7"/>
      <c r="H221" s="7"/>
      <c r="I221" s="7"/>
      <c r="J221" s="7"/>
      <c r="K221" s="7" t="str">
        <f t="shared" si="19"/>
        <v/>
      </c>
      <c r="L221" s="10" t="str">
        <f>IF(B221="","",interp(B221,Data!$B$5:$B$464,Data!$D$5:$D$464))</f>
        <v/>
      </c>
      <c r="M221" s="10" t="str">
        <f>IF(ISERROR(L221/Data!$D$464),"",IF(L221/Data!$D$464&lt;=0.4,"Yes - No Passthroughs","No - Relase Inflows"))</f>
        <v/>
      </c>
      <c r="N221" s="13" t="str">
        <f ca="1">IF(ISERROR(IF((L221-L220-(D221/12*[1]!interp(B221,Data!$B$5:$B$464,Data!$C$5:$C$464))+E221-R221)&lt;0,0,(L221-L220-(D221/12*[1]!interp(B221,Data!$B$5:$B$464,Data!$C$5:$C$464))+E221-R221))),"",IF((L221-L220-(D221/12*[1]!interp(B221,Data!$B$5:$B$464,Data!$C$5:$C$464))+E221-R221)&lt;0,0,(L221-L220-(D221/12*[1]!interp(B221,Data!$B$5:$B$464,Data!$C$5:$C$464))+E221-R221)))</f>
        <v/>
      </c>
      <c r="O221" s="33" t="str">
        <f>IF(G221="","",interp(G221,Data!$F$5:$F$286,Data!$H$5:$H$286))</f>
        <v/>
      </c>
      <c r="P221" s="13" t="str">
        <f>IF(O221="","",IF(O221-O220-interp(G221,Data!$F$5:$F$286,Data!$G$5:$G$286)*H221/12-I221+J221&lt;0,0,O221-O220-interp(G221,Data!$F$5:$F$286,Data!$G$5:$G$286)*H221/12-I221+J221))</f>
        <v/>
      </c>
      <c r="Q221" s="12" t="str">
        <f t="shared" ca="1" si="20"/>
        <v/>
      </c>
      <c r="R221" s="31"/>
      <c r="S221" s="31"/>
      <c r="T221" s="31"/>
      <c r="U221" s="31"/>
      <c r="V221" s="17" t="str">
        <f t="shared" si="24"/>
        <v/>
      </c>
      <c r="W221" s="17" t="str">
        <f t="shared" ca="1" si="22"/>
        <v/>
      </c>
      <c r="X221" s="17" t="str">
        <f t="shared" ca="1" si="23"/>
        <v/>
      </c>
      <c r="Y221" s="17" t="str">
        <f t="shared" ca="1" si="21"/>
        <v/>
      </c>
    </row>
    <row r="222" spans="1:25" x14ac:dyDescent="0.25">
      <c r="A222" s="3">
        <v>41507</v>
      </c>
      <c r="B222" s="6"/>
      <c r="C222" s="6"/>
      <c r="D222" s="7"/>
      <c r="E222" s="7"/>
      <c r="F222" s="7"/>
      <c r="G222" s="7"/>
      <c r="H222" s="7"/>
      <c r="I222" s="7"/>
      <c r="J222" s="7"/>
      <c r="K222" s="7" t="str">
        <f t="shared" si="19"/>
        <v/>
      </c>
      <c r="L222" s="10" t="str">
        <f>IF(B222="","",interp(B222,Data!$B$5:$B$464,Data!$D$5:$D$464))</f>
        <v/>
      </c>
      <c r="M222" s="10" t="str">
        <f>IF(ISERROR(L222/Data!$D$464),"",IF(L222/Data!$D$464&lt;=0.4,"Yes - No Passthroughs","No - Relase Inflows"))</f>
        <v/>
      </c>
      <c r="N222" s="13" t="str">
        <f ca="1">IF(ISERROR(IF((L222-L221-(D222/12*[1]!interp(B222,Data!$B$5:$B$464,Data!$C$5:$C$464))+E222-R222)&lt;0,0,(L222-L221-(D222/12*[1]!interp(B222,Data!$B$5:$B$464,Data!$C$5:$C$464))+E222-R222))),"",IF((L222-L221-(D222/12*[1]!interp(B222,Data!$B$5:$B$464,Data!$C$5:$C$464))+E222-R222)&lt;0,0,(L222-L221-(D222/12*[1]!interp(B222,Data!$B$5:$B$464,Data!$C$5:$C$464))+E222-R222)))</f>
        <v/>
      </c>
      <c r="O222" s="33" t="str">
        <f>IF(G222="","",interp(G222,Data!$F$5:$F$286,Data!$H$5:$H$286))</f>
        <v/>
      </c>
      <c r="P222" s="13" t="str">
        <f>IF(O222="","",IF(O222-O221-interp(G222,Data!$F$5:$F$286,Data!$G$5:$G$286)*H222/12-I222+J222&lt;0,0,O222-O221-interp(G222,Data!$F$5:$F$286,Data!$G$5:$G$286)*H222/12-I222+J222))</f>
        <v/>
      </c>
      <c r="Q222" s="12" t="str">
        <f t="shared" ca="1" si="20"/>
        <v/>
      </c>
      <c r="R222" s="31"/>
      <c r="S222" s="31"/>
      <c r="T222" s="31"/>
      <c r="U222" s="31"/>
      <c r="V222" s="17" t="str">
        <f t="shared" si="24"/>
        <v/>
      </c>
      <c r="W222" s="17" t="str">
        <f t="shared" ca="1" si="22"/>
        <v/>
      </c>
      <c r="X222" s="17" t="str">
        <f t="shared" ca="1" si="23"/>
        <v/>
      </c>
      <c r="Y222" s="17" t="str">
        <f t="shared" ca="1" si="21"/>
        <v/>
      </c>
    </row>
    <row r="223" spans="1:25" x14ac:dyDescent="0.25">
      <c r="A223" s="3">
        <v>41508</v>
      </c>
      <c r="B223" s="6"/>
      <c r="C223" s="6"/>
      <c r="D223" s="7"/>
      <c r="E223" s="7"/>
      <c r="F223" s="7"/>
      <c r="G223" s="7"/>
      <c r="H223" s="7"/>
      <c r="I223" s="7"/>
      <c r="J223" s="7"/>
      <c r="K223" s="7" t="str">
        <f t="shared" si="19"/>
        <v/>
      </c>
      <c r="L223" s="10" t="str">
        <f>IF(B223="","",interp(B223,Data!$B$5:$B$464,Data!$D$5:$D$464))</f>
        <v/>
      </c>
      <c r="M223" s="10" t="str">
        <f>IF(ISERROR(L223/Data!$D$464),"",IF(L223/Data!$D$464&lt;=0.4,"Yes - No Passthroughs","No - Relase Inflows"))</f>
        <v/>
      </c>
      <c r="N223" s="13" t="str">
        <f ca="1">IF(ISERROR(IF((L223-L222-(D223/12*[1]!interp(B223,Data!$B$5:$B$464,Data!$C$5:$C$464))+E223-R223)&lt;0,0,(L223-L222-(D223/12*[1]!interp(B223,Data!$B$5:$B$464,Data!$C$5:$C$464))+E223-R223))),"",IF((L223-L222-(D223/12*[1]!interp(B223,Data!$B$5:$B$464,Data!$C$5:$C$464))+E223-R223)&lt;0,0,(L223-L222-(D223/12*[1]!interp(B223,Data!$B$5:$B$464,Data!$C$5:$C$464))+E223-R223)))</f>
        <v/>
      </c>
      <c r="O223" s="33" t="str">
        <f>IF(G223="","",interp(G223,Data!$F$5:$F$286,Data!$H$5:$H$286))</f>
        <v/>
      </c>
      <c r="P223" s="13" t="str">
        <f>IF(O223="","",IF(O223-O222-interp(G223,Data!$F$5:$F$286,Data!$G$5:$G$286)*H223/12-I223+J223&lt;0,0,O223-O222-interp(G223,Data!$F$5:$F$286,Data!$G$5:$G$286)*H223/12-I223+J223))</f>
        <v/>
      </c>
      <c r="Q223" s="12" t="str">
        <f t="shared" ca="1" si="20"/>
        <v/>
      </c>
      <c r="R223" s="31"/>
      <c r="S223" s="31"/>
      <c r="T223" s="31"/>
      <c r="U223" s="31"/>
      <c r="V223" s="17" t="str">
        <f t="shared" si="24"/>
        <v/>
      </c>
      <c r="W223" s="17" t="str">
        <f t="shared" ca="1" si="22"/>
        <v/>
      </c>
      <c r="X223" s="17" t="str">
        <f t="shared" ca="1" si="23"/>
        <v/>
      </c>
      <c r="Y223" s="17" t="str">
        <f t="shared" ca="1" si="21"/>
        <v/>
      </c>
    </row>
    <row r="224" spans="1:25" x14ac:dyDescent="0.25">
      <c r="A224" s="3">
        <v>41509</v>
      </c>
      <c r="B224" s="6"/>
      <c r="C224" s="6"/>
      <c r="D224" s="7"/>
      <c r="E224" s="7"/>
      <c r="F224" s="7"/>
      <c r="G224" s="7"/>
      <c r="H224" s="7"/>
      <c r="I224" s="7"/>
      <c r="J224" s="7"/>
      <c r="K224" s="7" t="str">
        <f t="shared" si="19"/>
        <v/>
      </c>
      <c r="L224" s="10" t="str">
        <f>IF(B224="","",interp(B224,Data!$B$5:$B$464,Data!$D$5:$D$464))</f>
        <v/>
      </c>
      <c r="M224" s="10" t="str">
        <f>IF(ISERROR(L224/Data!$D$464),"",IF(L224/Data!$D$464&lt;=0.4,"Yes - No Passthroughs","No - Relase Inflows"))</f>
        <v/>
      </c>
      <c r="N224" s="13" t="str">
        <f ca="1">IF(ISERROR(IF((L224-L223-(D224/12*[1]!interp(B224,Data!$B$5:$B$464,Data!$C$5:$C$464))+E224-R224)&lt;0,0,(L224-L223-(D224/12*[1]!interp(B224,Data!$B$5:$B$464,Data!$C$5:$C$464))+E224-R224))),"",IF((L224-L223-(D224/12*[1]!interp(B224,Data!$B$5:$B$464,Data!$C$5:$C$464))+E224-R224)&lt;0,0,(L224-L223-(D224/12*[1]!interp(B224,Data!$B$5:$B$464,Data!$C$5:$C$464))+E224-R224)))</f>
        <v/>
      </c>
      <c r="O224" s="33" t="str">
        <f>IF(G224="","",interp(G224,Data!$F$5:$F$286,Data!$H$5:$H$286))</f>
        <v/>
      </c>
      <c r="P224" s="13" t="str">
        <f>IF(O224="","",IF(O224-O223-interp(G224,Data!$F$5:$F$286,Data!$G$5:$G$286)*H224/12-I224+J224&lt;0,0,O224-O223-interp(G224,Data!$F$5:$F$286,Data!$G$5:$G$286)*H224/12-I224+J224))</f>
        <v/>
      </c>
      <c r="Q224" s="12" t="str">
        <f t="shared" ca="1" si="20"/>
        <v/>
      </c>
      <c r="R224" s="31"/>
      <c r="S224" s="31"/>
      <c r="T224" s="31"/>
      <c r="U224" s="31"/>
      <c r="V224" s="17" t="str">
        <f t="shared" si="24"/>
        <v/>
      </c>
      <c r="W224" s="17" t="str">
        <f t="shared" ca="1" si="22"/>
        <v/>
      </c>
      <c r="X224" s="17" t="str">
        <f t="shared" ca="1" si="23"/>
        <v/>
      </c>
      <c r="Y224" s="17" t="str">
        <f t="shared" ca="1" si="21"/>
        <v/>
      </c>
    </row>
    <row r="225" spans="1:25" x14ac:dyDescent="0.25">
      <c r="A225" s="3">
        <v>41510</v>
      </c>
      <c r="B225" s="6"/>
      <c r="C225" s="6"/>
      <c r="D225" s="7"/>
      <c r="E225" s="7"/>
      <c r="F225" s="7"/>
      <c r="G225" s="7"/>
      <c r="H225" s="7"/>
      <c r="I225" s="7"/>
      <c r="J225" s="7"/>
      <c r="K225" s="7" t="str">
        <f t="shared" si="19"/>
        <v/>
      </c>
      <c r="L225" s="10" t="str">
        <f>IF(B225="","",interp(B225,Data!$B$5:$B$464,Data!$D$5:$D$464))</f>
        <v/>
      </c>
      <c r="M225" s="10" t="str">
        <f>IF(ISERROR(L225/Data!$D$464),"",IF(L225/Data!$D$464&lt;=0.4,"Yes - No Passthroughs","No - Relase Inflows"))</f>
        <v/>
      </c>
      <c r="N225" s="13" t="str">
        <f ca="1">IF(ISERROR(IF((L225-L224-(D225/12*[1]!interp(B225,Data!$B$5:$B$464,Data!$C$5:$C$464))+E225-R225)&lt;0,0,(L225-L224-(D225/12*[1]!interp(B225,Data!$B$5:$B$464,Data!$C$5:$C$464))+E225-R225))),"",IF((L225-L224-(D225/12*[1]!interp(B225,Data!$B$5:$B$464,Data!$C$5:$C$464))+E225-R225)&lt;0,0,(L225-L224-(D225/12*[1]!interp(B225,Data!$B$5:$B$464,Data!$C$5:$C$464))+E225-R225)))</f>
        <v/>
      </c>
      <c r="O225" s="33" t="str">
        <f>IF(G225="","",interp(G225,Data!$F$5:$F$286,Data!$H$5:$H$286))</f>
        <v/>
      </c>
      <c r="P225" s="13" t="str">
        <f>IF(O225="","",IF(O225-O224-interp(G225,Data!$F$5:$F$286,Data!$G$5:$G$286)*H225/12-I225+J225&lt;0,0,O225-O224-interp(G225,Data!$F$5:$F$286,Data!$G$5:$G$286)*H225/12-I225+J225))</f>
        <v/>
      </c>
      <c r="Q225" s="12" t="str">
        <f t="shared" ca="1" si="20"/>
        <v/>
      </c>
      <c r="R225" s="31"/>
      <c r="S225" s="31"/>
      <c r="T225" s="31"/>
      <c r="U225" s="31"/>
      <c r="V225" s="17" t="str">
        <f t="shared" si="24"/>
        <v/>
      </c>
      <c r="W225" s="17" t="str">
        <f t="shared" ca="1" si="22"/>
        <v/>
      </c>
      <c r="X225" s="17" t="str">
        <f t="shared" ca="1" si="23"/>
        <v/>
      </c>
      <c r="Y225" s="17" t="str">
        <f t="shared" ca="1" si="21"/>
        <v/>
      </c>
    </row>
    <row r="226" spans="1:25" x14ac:dyDescent="0.25">
      <c r="A226" s="3">
        <v>41511</v>
      </c>
      <c r="B226" s="6"/>
      <c r="C226" s="6"/>
      <c r="D226" s="7"/>
      <c r="E226" s="7"/>
      <c r="F226" s="7"/>
      <c r="G226" s="7"/>
      <c r="H226" s="7"/>
      <c r="I226" s="7"/>
      <c r="J226" s="7"/>
      <c r="K226" s="7" t="str">
        <f t="shared" si="19"/>
        <v/>
      </c>
      <c r="L226" s="10" t="str">
        <f>IF(B226="","",interp(B226,Data!$B$5:$B$464,Data!$D$5:$D$464))</f>
        <v/>
      </c>
      <c r="M226" s="10" t="str">
        <f>IF(ISERROR(L226/Data!$D$464),"",IF(L226/Data!$D$464&lt;=0.4,"Yes - No Passthroughs","No - Relase Inflows"))</f>
        <v/>
      </c>
      <c r="N226" s="13" t="str">
        <f ca="1">IF(ISERROR(IF((L226-L225-(D226/12*[1]!interp(B226,Data!$B$5:$B$464,Data!$C$5:$C$464))+E226-R226)&lt;0,0,(L226-L225-(D226/12*[1]!interp(B226,Data!$B$5:$B$464,Data!$C$5:$C$464))+E226-R226))),"",IF((L226-L225-(D226/12*[1]!interp(B226,Data!$B$5:$B$464,Data!$C$5:$C$464))+E226-R226)&lt;0,0,(L226-L225-(D226/12*[1]!interp(B226,Data!$B$5:$B$464,Data!$C$5:$C$464))+E226-R226)))</f>
        <v/>
      </c>
      <c r="O226" s="33" t="str">
        <f>IF(G226="","",interp(G226,Data!$F$5:$F$286,Data!$H$5:$H$286))</f>
        <v/>
      </c>
      <c r="P226" s="13" t="str">
        <f>IF(O226="","",IF(O226-O225-interp(G226,Data!$F$5:$F$286,Data!$G$5:$G$286)*H226/12-I226+J226&lt;0,0,O226-O225-interp(G226,Data!$F$5:$F$286,Data!$G$5:$G$286)*H226/12-I226+J226))</f>
        <v/>
      </c>
      <c r="Q226" s="12" t="str">
        <f t="shared" ca="1" si="20"/>
        <v/>
      </c>
      <c r="R226" s="31"/>
      <c r="S226" s="31"/>
      <c r="T226" s="31"/>
      <c r="U226" s="31"/>
      <c r="V226" s="17" t="str">
        <f t="shared" si="24"/>
        <v/>
      </c>
      <c r="W226" s="17" t="str">
        <f t="shared" ca="1" si="22"/>
        <v/>
      </c>
      <c r="X226" s="17" t="str">
        <f t="shared" ca="1" si="23"/>
        <v/>
      </c>
      <c r="Y226" s="17" t="str">
        <f t="shared" ca="1" si="21"/>
        <v/>
      </c>
    </row>
    <row r="227" spans="1:25" x14ac:dyDescent="0.25">
      <c r="A227" s="3">
        <v>41512</v>
      </c>
      <c r="B227" s="6"/>
      <c r="C227" s="6"/>
      <c r="D227" s="7"/>
      <c r="E227" s="7"/>
      <c r="F227" s="7"/>
      <c r="G227" s="7"/>
      <c r="H227" s="7"/>
      <c r="I227" s="7"/>
      <c r="J227" s="7"/>
      <c r="K227" s="7" t="str">
        <f t="shared" si="19"/>
        <v/>
      </c>
      <c r="L227" s="10" t="str">
        <f>IF(B227="","",interp(B227,Data!$B$5:$B$464,Data!$D$5:$D$464))</f>
        <v/>
      </c>
      <c r="M227" s="10" t="str">
        <f>IF(ISERROR(L227/Data!$D$464),"",IF(L227/Data!$D$464&lt;=0.4,"Yes - No Passthroughs","No - Relase Inflows"))</f>
        <v/>
      </c>
      <c r="N227" s="13" t="str">
        <f ca="1">IF(ISERROR(IF((L227-L226-(D227/12*[1]!interp(B227,Data!$B$5:$B$464,Data!$C$5:$C$464))+E227-R227)&lt;0,0,(L227-L226-(D227/12*[1]!interp(B227,Data!$B$5:$B$464,Data!$C$5:$C$464))+E227-R227))),"",IF((L227-L226-(D227/12*[1]!interp(B227,Data!$B$5:$B$464,Data!$C$5:$C$464))+E227-R227)&lt;0,0,(L227-L226-(D227/12*[1]!interp(B227,Data!$B$5:$B$464,Data!$C$5:$C$464))+E227-R227)))</f>
        <v/>
      </c>
      <c r="O227" s="33" t="str">
        <f>IF(G227="","",interp(G227,Data!$F$5:$F$286,Data!$H$5:$H$286))</f>
        <v/>
      </c>
      <c r="P227" s="13" t="str">
        <f>IF(O227="","",IF(O227-O226-interp(G227,Data!$F$5:$F$286,Data!$G$5:$G$286)*H227/12-I227+J227&lt;0,0,O227-O226-interp(G227,Data!$F$5:$F$286,Data!$G$5:$G$286)*H227/12-I227+J227))</f>
        <v/>
      </c>
      <c r="Q227" s="12" t="str">
        <f t="shared" ca="1" si="20"/>
        <v/>
      </c>
      <c r="R227" s="31"/>
      <c r="S227" s="31"/>
      <c r="T227" s="31"/>
      <c r="U227" s="31"/>
      <c r="V227" s="17" t="str">
        <f t="shared" si="24"/>
        <v/>
      </c>
      <c r="W227" s="17" t="str">
        <f t="shared" ca="1" si="22"/>
        <v/>
      </c>
      <c r="X227" s="17" t="str">
        <f t="shared" ca="1" si="23"/>
        <v/>
      </c>
      <c r="Y227" s="17" t="str">
        <f t="shared" ca="1" si="21"/>
        <v/>
      </c>
    </row>
    <row r="228" spans="1:25" x14ac:dyDescent="0.25">
      <c r="A228" s="3">
        <v>41513</v>
      </c>
      <c r="B228" s="6"/>
      <c r="C228" s="6"/>
      <c r="D228" s="7"/>
      <c r="E228" s="7"/>
      <c r="F228" s="7"/>
      <c r="G228" s="7"/>
      <c r="H228" s="7"/>
      <c r="I228" s="7"/>
      <c r="J228" s="7"/>
      <c r="K228" s="7" t="str">
        <f t="shared" si="19"/>
        <v/>
      </c>
      <c r="L228" s="10" t="str">
        <f>IF(B228="","",interp(B228,Data!$B$5:$B$464,Data!$D$5:$D$464))</f>
        <v/>
      </c>
      <c r="M228" s="10" t="str">
        <f>IF(ISERROR(L228/Data!$D$464),"",IF(L228/Data!$D$464&lt;=0.4,"Yes - No Passthroughs","No - Relase Inflows"))</f>
        <v/>
      </c>
      <c r="N228" s="13" t="str">
        <f ca="1">IF(ISERROR(IF((L228-L227-(D228/12*[1]!interp(B228,Data!$B$5:$B$464,Data!$C$5:$C$464))+E228-R228)&lt;0,0,(L228-L227-(D228/12*[1]!interp(B228,Data!$B$5:$B$464,Data!$C$5:$C$464))+E228-R228))),"",IF((L228-L227-(D228/12*[1]!interp(B228,Data!$B$5:$B$464,Data!$C$5:$C$464))+E228-R228)&lt;0,0,(L228-L227-(D228/12*[1]!interp(B228,Data!$B$5:$B$464,Data!$C$5:$C$464))+E228-R228)))</f>
        <v/>
      </c>
      <c r="O228" s="33" t="str">
        <f>IF(G228="","",interp(G228,Data!$F$5:$F$286,Data!$H$5:$H$286))</f>
        <v/>
      </c>
      <c r="P228" s="13" t="str">
        <f>IF(O228="","",IF(O228-O227-interp(G228,Data!$F$5:$F$286,Data!$G$5:$G$286)*H228/12-I228+J228&lt;0,0,O228-O227-interp(G228,Data!$F$5:$F$286,Data!$G$5:$G$286)*H228/12-I228+J228))</f>
        <v/>
      </c>
      <c r="Q228" s="12" t="str">
        <f t="shared" ca="1" si="20"/>
        <v/>
      </c>
      <c r="R228" s="31"/>
      <c r="S228" s="31"/>
      <c r="T228" s="31"/>
      <c r="U228" s="31"/>
      <c r="V228" s="17" t="str">
        <f t="shared" si="24"/>
        <v/>
      </c>
      <c r="W228" s="17" t="str">
        <f t="shared" ca="1" si="22"/>
        <v/>
      </c>
      <c r="X228" s="17" t="str">
        <f t="shared" ca="1" si="23"/>
        <v/>
      </c>
      <c r="Y228" s="17" t="str">
        <f t="shared" ca="1" si="21"/>
        <v/>
      </c>
    </row>
    <row r="229" spans="1:25" x14ac:dyDescent="0.25">
      <c r="A229" s="3">
        <v>41514</v>
      </c>
      <c r="B229" s="6"/>
      <c r="C229" s="6"/>
      <c r="D229" s="7"/>
      <c r="E229" s="7"/>
      <c r="F229" s="7"/>
      <c r="G229" s="7"/>
      <c r="H229" s="7"/>
      <c r="I229" s="7"/>
      <c r="J229" s="7"/>
      <c r="K229" s="7" t="str">
        <f t="shared" si="19"/>
        <v/>
      </c>
      <c r="L229" s="10" t="str">
        <f>IF(B229="","",interp(B229,Data!$B$5:$B$464,Data!$D$5:$D$464))</f>
        <v/>
      </c>
      <c r="M229" s="10" t="str">
        <f>IF(ISERROR(L229/Data!$D$464),"",IF(L229/Data!$D$464&lt;=0.4,"Yes - No Passthroughs","No - Relase Inflows"))</f>
        <v/>
      </c>
      <c r="N229" s="13" t="str">
        <f ca="1">IF(ISERROR(IF((L229-L228-(D229/12*[1]!interp(B229,Data!$B$5:$B$464,Data!$C$5:$C$464))+E229-R229)&lt;0,0,(L229-L228-(D229/12*[1]!interp(B229,Data!$B$5:$B$464,Data!$C$5:$C$464))+E229-R229))),"",IF((L229-L228-(D229/12*[1]!interp(B229,Data!$B$5:$B$464,Data!$C$5:$C$464))+E229-R229)&lt;0,0,(L229-L228-(D229/12*[1]!interp(B229,Data!$B$5:$B$464,Data!$C$5:$C$464))+E229-R229)))</f>
        <v/>
      </c>
      <c r="O229" s="33" t="str">
        <f>IF(G229="","",interp(G229,Data!$F$5:$F$286,Data!$H$5:$H$286))</f>
        <v/>
      </c>
      <c r="P229" s="13" t="str">
        <f>IF(O229="","",IF(O229-O228-interp(G229,Data!$F$5:$F$286,Data!$G$5:$G$286)*H229/12-I229+J229&lt;0,0,O229-O228-interp(G229,Data!$F$5:$F$286,Data!$G$5:$G$286)*H229/12-I229+J229))</f>
        <v/>
      </c>
      <c r="Q229" s="12" t="str">
        <f t="shared" ca="1" si="20"/>
        <v/>
      </c>
      <c r="R229" s="31"/>
      <c r="S229" s="31"/>
      <c r="T229" s="31"/>
      <c r="U229" s="31"/>
      <c r="V229" s="17" t="str">
        <f t="shared" si="24"/>
        <v/>
      </c>
      <c r="W229" s="17" t="str">
        <f t="shared" ca="1" si="22"/>
        <v/>
      </c>
      <c r="X229" s="17" t="str">
        <f t="shared" ca="1" si="23"/>
        <v/>
      </c>
      <c r="Y229" s="17" t="str">
        <f t="shared" ca="1" si="21"/>
        <v/>
      </c>
    </row>
    <row r="230" spans="1:25" x14ac:dyDescent="0.25">
      <c r="A230" s="3">
        <v>41515</v>
      </c>
      <c r="B230" s="6"/>
      <c r="C230" s="6"/>
      <c r="D230" s="7"/>
      <c r="E230" s="7"/>
      <c r="F230" s="7"/>
      <c r="G230" s="7"/>
      <c r="H230" s="7"/>
      <c r="I230" s="7"/>
      <c r="J230" s="7"/>
      <c r="K230" s="7" t="str">
        <f t="shared" si="19"/>
        <v/>
      </c>
      <c r="L230" s="10" t="str">
        <f>IF(B230="","",interp(B230,Data!$B$5:$B$464,Data!$D$5:$D$464))</f>
        <v/>
      </c>
      <c r="M230" s="10" t="str">
        <f>IF(ISERROR(L230/Data!$D$464),"",IF(L230/Data!$D$464&lt;=0.4,"Yes - No Passthroughs","No - Relase Inflows"))</f>
        <v/>
      </c>
      <c r="N230" s="13" t="str">
        <f ca="1">IF(ISERROR(IF((L230-L229-(D230/12*[1]!interp(B230,Data!$B$5:$B$464,Data!$C$5:$C$464))+E230-R230)&lt;0,0,(L230-L229-(D230/12*[1]!interp(B230,Data!$B$5:$B$464,Data!$C$5:$C$464))+E230-R230))),"",IF((L230-L229-(D230/12*[1]!interp(B230,Data!$B$5:$B$464,Data!$C$5:$C$464))+E230-R230)&lt;0,0,(L230-L229-(D230/12*[1]!interp(B230,Data!$B$5:$B$464,Data!$C$5:$C$464))+E230-R230)))</f>
        <v/>
      </c>
      <c r="O230" s="33" t="str">
        <f>IF(G230="","",interp(G230,Data!$F$5:$F$286,Data!$H$5:$H$286))</f>
        <v/>
      </c>
      <c r="P230" s="13" t="str">
        <f>IF(O230="","",IF(O230-O229-interp(G230,Data!$F$5:$F$286,Data!$G$5:$G$286)*H230/12-I230+J230&lt;0,0,O230-O229-interp(G230,Data!$F$5:$F$286,Data!$G$5:$G$286)*H230/12-I230+J230))</f>
        <v/>
      </c>
      <c r="Q230" s="12" t="str">
        <f t="shared" ca="1" si="20"/>
        <v/>
      </c>
      <c r="R230" s="31"/>
      <c r="S230" s="31"/>
      <c r="T230" s="31"/>
      <c r="U230" s="31"/>
      <c r="V230" s="17" t="str">
        <f t="shared" si="24"/>
        <v/>
      </c>
      <c r="W230" s="17" t="str">
        <f t="shared" ca="1" si="22"/>
        <v/>
      </c>
      <c r="X230" s="17" t="str">
        <f t="shared" ca="1" si="23"/>
        <v/>
      </c>
      <c r="Y230" s="17" t="str">
        <f t="shared" ca="1" si="21"/>
        <v/>
      </c>
    </row>
    <row r="231" spans="1:25" x14ac:dyDescent="0.25">
      <c r="A231" s="3">
        <v>41516</v>
      </c>
      <c r="B231" s="6"/>
      <c r="C231" s="6"/>
      <c r="D231" s="7"/>
      <c r="E231" s="7"/>
      <c r="F231" s="7"/>
      <c r="G231" s="7"/>
      <c r="H231" s="7"/>
      <c r="I231" s="7"/>
      <c r="J231" s="7"/>
      <c r="K231" s="7" t="str">
        <f t="shared" si="19"/>
        <v/>
      </c>
      <c r="L231" s="10" t="str">
        <f>IF(B231="","",interp(B231,Data!$B$5:$B$464,Data!$D$5:$D$464))</f>
        <v/>
      </c>
      <c r="M231" s="10" t="str">
        <f>IF(ISERROR(L231/Data!$D$464),"",IF(L231/Data!$D$464&lt;=0.4,"Yes - No Passthroughs","No - Relase Inflows"))</f>
        <v/>
      </c>
      <c r="N231" s="13" t="str">
        <f ca="1">IF(ISERROR(IF((L231-L230-(D231/12*[1]!interp(B231,Data!$B$5:$B$464,Data!$C$5:$C$464))+E231-R231)&lt;0,0,(L231-L230-(D231/12*[1]!interp(B231,Data!$B$5:$B$464,Data!$C$5:$C$464))+E231-R231))),"",IF((L231-L230-(D231/12*[1]!interp(B231,Data!$B$5:$B$464,Data!$C$5:$C$464))+E231-R231)&lt;0,0,(L231-L230-(D231/12*[1]!interp(B231,Data!$B$5:$B$464,Data!$C$5:$C$464))+E231-R231)))</f>
        <v/>
      </c>
      <c r="O231" s="33" t="str">
        <f>IF(G231="","",interp(G231,Data!$F$5:$F$286,Data!$H$5:$H$286))</f>
        <v/>
      </c>
      <c r="P231" s="13" t="str">
        <f>IF(O231="","",IF(O231-O230-interp(G231,Data!$F$5:$F$286,Data!$G$5:$G$286)*H231/12-I231+J231&lt;0,0,O231-O230-interp(G231,Data!$F$5:$F$286,Data!$G$5:$G$286)*H231/12-I231+J231))</f>
        <v/>
      </c>
      <c r="Q231" s="12" t="str">
        <f t="shared" ca="1" si="20"/>
        <v/>
      </c>
      <c r="R231" s="31"/>
      <c r="S231" s="31"/>
      <c r="T231" s="31"/>
      <c r="U231" s="31"/>
      <c r="V231" s="17" t="str">
        <f t="shared" si="24"/>
        <v/>
      </c>
      <c r="W231" s="17" t="str">
        <f t="shared" ca="1" si="22"/>
        <v/>
      </c>
      <c r="X231" s="17" t="str">
        <f t="shared" ca="1" si="23"/>
        <v/>
      </c>
      <c r="Y231" s="17" t="str">
        <f t="shared" ca="1" si="21"/>
        <v/>
      </c>
    </row>
    <row r="232" spans="1:25" x14ac:dyDescent="0.25">
      <c r="A232" s="3">
        <v>41517</v>
      </c>
      <c r="B232" s="6"/>
      <c r="C232" s="6"/>
      <c r="D232" s="7"/>
      <c r="E232" s="7"/>
      <c r="F232" s="7"/>
      <c r="G232" s="7"/>
      <c r="H232" s="7"/>
      <c r="I232" s="7"/>
      <c r="J232" s="7"/>
      <c r="K232" s="7" t="str">
        <f t="shared" si="19"/>
        <v/>
      </c>
      <c r="L232" s="10" t="str">
        <f>IF(B232="","",interp(B232,Data!$B$5:$B$464,Data!$D$5:$D$464))</f>
        <v/>
      </c>
      <c r="M232" s="10" t="str">
        <f>IF(ISERROR(L232/Data!$D$464),"",IF(L232/Data!$D$464&lt;=0.4,"Yes - No Passthroughs","No - Relase Inflows"))</f>
        <v/>
      </c>
      <c r="N232" s="13" t="str">
        <f ca="1">IF(ISERROR(IF((L232-L231-(D232/12*[1]!interp(B232,Data!$B$5:$B$464,Data!$C$5:$C$464))+E232-R232)&lt;0,0,(L232-L231-(D232/12*[1]!interp(B232,Data!$B$5:$B$464,Data!$C$5:$C$464))+E232-R232))),"",IF((L232-L231-(D232/12*[1]!interp(B232,Data!$B$5:$B$464,Data!$C$5:$C$464))+E232-R232)&lt;0,0,(L232-L231-(D232/12*[1]!interp(B232,Data!$B$5:$B$464,Data!$C$5:$C$464))+E232-R232)))</f>
        <v/>
      </c>
      <c r="O232" s="33" t="str">
        <f>IF(G232="","",interp(G232,Data!$F$5:$F$286,Data!$H$5:$H$286))</f>
        <v/>
      </c>
      <c r="P232" s="13" t="str">
        <f>IF(O232="","",IF(O232-O231-interp(G232,Data!$F$5:$F$286,Data!$G$5:$G$286)*H232/12-I232+J232&lt;0,0,O232-O231-interp(G232,Data!$F$5:$F$286,Data!$G$5:$G$286)*H232/12-I232+J232))</f>
        <v/>
      </c>
      <c r="Q232" s="12" t="str">
        <f t="shared" ca="1" si="20"/>
        <v/>
      </c>
      <c r="R232" s="31"/>
      <c r="S232" s="31"/>
      <c r="T232" s="31"/>
      <c r="U232" s="31"/>
      <c r="V232" s="17" t="str">
        <f t="shared" si="24"/>
        <v/>
      </c>
      <c r="W232" s="17" t="str">
        <f t="shared" ca="1" si="22"/>
        <v/>
      </c>
      <c r="X232" s="17" t="str">
        <f t="shared" ca="1" si="23"/>
        <v/>
      </c>
      <c r="Y232" s="17" t="str">
        <f t="shared" ca="1" si="21"/>
        <v/>
      </c>
    </row>
    <row r="233" spans="1:25" x14ac:dyDescent="0.25">
      <c r="A233" s="3">
        <v>41518</v>
      </c>
      <c r="B233" s="6"/>
      <c r="C233" s="6"/>
      <c r="D233" s="7"/>
      <c r="E233" s="7"/>
      <c r="F233" s="7"/>
      <c r="G233" s="7"/>
      <c r="H233" s="7"/>
      <c r="I233" s="7"/>
      <c r="J233" s="7"/>
      <c r="K233" s="7" t="str">
        <f t="shared" si="19"/>
        <v/>
      </c>
      <c r="L233" s="10" t="str">
        <f>IF(B233="","",interp(B233,Data!$B$5:$B$464,Data!$D$5:$D$464))</f>
        <v/>
      </c>
      <c r="M233" s="10" t="str">
        <f>IF(ISERROR(L233/Data!$D$464),"",IF(L233/Data!$D$464&lt;=0.4,"Yes - No Passthroughs","No - Relase Inflows"))</f>
        <v/>
      </c>
      <c r="N233" s="13" t="str">
        <f ca="1">IF(ISERROR(IF((L233-L232-(D233/12*[1]!interp(B233,Data!$B$5:$B$464,Data!$C$5:$C$464))+E233-R233)&lt;0,0,(L233-L232-(D233/12*[1]!interp(B233,Data!$B$5:$B$464,Data!$C$5:$C$464))+E233-R233))),"",IF((L233-L232-(D233/12*[1]!interp(B233,Data!$B$5:$B$464,Data!$C$5:$C$464))+E233-R233)&lt;0,0,(L233-L232-(D233/12*[1]!interp(B233,Data!$B$5:$B$464,Data!$C$5:$C$464))+E233-R233)))</f>
        <v/>
      </c>
      <c r="O233" s="33" t="str">
        <f>IF(G233="","",interp(G233,Data!$F$5:$F$286,Data!$H$5:$H$286))</f>
        <v/>
      </c>
      <c r="P233" s="13" t="str">
        <f>IF(O233="","",IF(O233-O232-interp(G233,Data!$F$5:$F$286,Data!$G$5:$G$286)*H233/12-I233+J233&lt;0,0,O233-O232-interp(G233,Data!$F$5:$F$286,Data!$G$5:$G$286)*H233/12-I233+J233))</f>
        <v/>
      </c>
      <c r="Q233" s="12" t="str">
        <f t="shared" ca="1" si="20"/>
        <v/>
      </c>
      <c r="R233" s="31"/>
      <c r="S233" s="31"/>
      <c r="T233" s="31"/>
      <c r="U233" s="31"/>
      <c r="V233" s="17" t="str">
        <f t="shared" si="24"/>
        <v/>
      </c>
      <c r="W233" s="17" t="str">
        <f t="shared" ca="1" si="22"/>
        <v/>
      </c>
      <c r="X233" s="17" t="str">
        <f t="shared" ca="1" si="23"/>
        <v/>
      </c>
      <c r="Y233" s="17" t="str">
        <f t="shared" ca="1" si="21"/>
        <v/>
      </c>
    </row>
    <row r="234" spans="1:25" x14ac:dyDescent="0.25">
      <c r="A234" s="3">
        <v>41519</v>
      </c>
      <c r="B234" s="6"/>
      <c r="C234" s="6"/>
      <c r="D234" s="7"/>
      <c r="E234" s="7"/>
      <c r="F234" s="7"/>
      <c r="G234" s="7"/>
      <c r="H234" s="7"/>
      <c r="I234" s="7"/>
      <c r="J234" s="7"/>
      <c r="K234" s="7" t="str">
        <f t="shared" si="19"/>
        <v/>
      </c>
      <c r="L234" s="10" t="str">
        <f>IF(B234="","",interp(B234,Data!$B$5:$B$464,Data!$D$5:$D$464))</f>
        <v/>
      </c>
      <c r="M234" s="10" t="str">
        <f>IF(ISERROR(L234/Data!$D$464),"",IF(L234/Data!$D$464&lt;=0.4,"Yes - No Passthroughs","No - Relase Inflows"))</f>
        <v/>
      </c>
      <c r="N234" s="13" t="str">
        <f ca="1">IF(ISERROR(IF((L234-L233-(D234/12*[1]!interp(B234,Data!$B$5:$B$464,Data!$C$5:$C$464))+E234-R234)&lt;0,0,(L234-L233-(D234/12*[1]!interp(B234,Data!$B$5:$B$464,Data!$C$5:$C$464))+E234-R234))),"",IF((L234-L233-(D234/12*[1]!interp(B234,Data!$B$5:$B$464,Data!$C$5:$C$464))+E234-R234)&lt;0,0,(L234-L233-(D234/12*[1]!interp(B234,Data!$B$5:$B$464,Data!$C$5:$C$464))+E234-R234)))</f>
        <v/>
      </c>
      <c r="O234" s="33" t="str">
        <f>IF(G234="","",interp(G234,Data!$F$5:$F$286,Data!$H$5:$H$286))</f>
        <v/>
      </c>
      <c r="P234" s="13" t="str">
        <f>IF(O234="","",IF(O234-O233-interp(G234,Data!$F$5:$F$286,Data!$G$5:$G$286)*H234/12-I234+J234&lt;0,0,O234-O233-interp(G234,Data!$F$5:$F$286,Data!$G$5:$G$286)*H234/12-I234+J234))</f>
        <v/>
      </c>
      <c r="Q234" s="12" t="str">
        <f t="shared" ca="1" si="20"/>
        <v/>
      </c>
      <c r="R234" s="31"/>
      <c r="S234" s="31"/>
      <c r="T234" s="31"/>
      <c r="U234" s="31"/>
      <c r="V234" s="17" t="str">
        <f t="shared" si="24"/>
        <v/>
      </c>
      <c r="W234" s="17" t="str">
        <f t="shared" ca="1" si="22"/>
        <v/>
      </c>
      <c r="X234" s="17" t="str">
        <f t="shared" ca="1" si="23"/>
        <v/>
      </c>
      <c r="Y234" s="17" t="str">
        <f t="shared" ca="1" si="21"/>
        <v/>
      </c>
    </row>
    <row r="235" spans="1:25" x14ac:dyDescent="0.25">
      <c r="A235" s="3">
        <v>41520</v>
      </c>
      <c r="B235" s="6"/>
      <c r="C235" s="6"/>
      <c r="D235" s="7"/>
      <c r="E235" s="7"/>
      <c r="F235" s="7"/>
      <c r="G235" s="7"/>
      <c r="H235" s="7"/>
      <c r="I235" s="7"/>
      <c r="J235" s="7"/>
      <c r="K235" s="7" t="str">
        <f t="shared" si="19"/>
        <v/>
      </c>
      <c r="L235" s="10" t="str">
        <f>IF(B235="","",interp(B235,Data!$B$5:$B$464,Data!$D$5:$D$464))</f>
        <v/>
      </c>
      <c r="M235" s="10" t="str">
        <f>IF(ISERROR(L235/Data!$D$464),"",IF(L235/Data!$D$464&lt;=0.4,"Yes - No Passthroughs","No - Relase Inflows"))</f>
        <v/>
      </c>
      <c r="N235" s="13" t="str">
        <f ca="1">IF(ISERROR(IF((L235-L234-(D235/12*[1]!interp(B235,Data!$B$5:$B$464,Data!$C$5:$C$464))+E235-R235)&lt;0,0,(L235-L234-(D235/12*[1]!interp(B235,Data!$B$5:$B$464,Data!$C$5:$C$464))+E235-R235))),"",IF((L235-L234-(D235/12*[1]!interp(B235,Data!$B$5:$B$464,Data!$C$5:$C$464))+E235-R235)&lt;0,0,(L235-L234-(D235/12*[1]!interp(B235,Data!$B$5:$B$464,Data!$C$5:$C$464))+E235-R235)))</f>
        <v/>
      </c>
      <c r="O235" s="33" t="str">
        <f>IF(G235="","",interp(G235,Data!$F$5:$F$286,Data!$H$5:$H$286))</f>
        <v/>
      </c>
      <c r="P235" s="13" t="str">
        <f>IF(O235="","",IF(O235-O234-interp(G235,Data!$F$5:$F$286,Data!$G$5:$G$286)*H235/12-I235+J235&lt;0,0,O235-O234-interp(G235,Data!$F$5:$F$286,Data!$G$5:$G$286)*H235/12-I235+J235))</f>
        <v/>
      </c>
      <c r="Q235" s="12" t="str">
        <f t="shared" ca="1" si="20"/>
        <v/>
      </c>
      <c r="R235" s="31"/>
      <c r="S235" s="31"/>
      <c r="T235" s="31"/>
      <c r="U235" s="31"/>
      <c r="V235" s="17" t="str">
        <f t="shared" si="24"/>
        <v/>
      </c>
      <c r="W235" s="17" t="str">
        <f t="shared" ca="1" si="22"/>
        <v/>
      </c>
      <c r="X235" s="17" t="str">
        <f t="shared" ca="1" si="23"/>
        <v/>
      </c>
      <c r="Y235" s="17" t="str">
        <f t="shared" ca="1" si="21"/>
        <v/>
      </c>
    </row>
    <row r="236" spans="1:25" x14ac:dyDescent="0.25">
      <c r="A236" s="3">
        <v>41521</v>
      </c>
      <c r="B236" s="6"/>
      <c r="C236" s="6"/>
      <c r="D236" s="7"/>
      <c r="E236" s="7"/>
      <c r="F236" s="7"/>
      <c r="G236" s="7"/>
      <c r="H236" s="7"/>
      <c r="I236" s="7"/>
      <c r="J236" s="7"/>
      <c r="K236" s="7" t="str">
        <f t="shared" si="19"/>
        <v/>
      </c>
      <c r="L236" s="10" t="str">
        <f>IF(B236="","",interp(B236,Data!$B$5:$B$464,Data!$D$5:$D$464))</f>
        <v/>
      </c>
      <c r="M236" s="10" t="str">
        <f>IF(ISERROR(L236/Data!$D$464),"",IF(L236/Data!$D$464&lt;=0.4,"Yes - No Passthroughs","No - Relase Inflows"))</f>
        <v/>
      </c>
      <c r="N236" s="13" t="str">
        <f ca="1">IF(ISERROR(IF((L236-L235-(D236/12*[1]!interp(B236,Data!$B$5:$B$464,Data!$C$5:$C$464))+E236-R236)&lt;0,0,(L236-L235-(D236/12*[1]!interp(B236,Data!$B$5:$B$464,Data!$C$5:$C$464))+E236-R236))),"",IF((L236-L235-(D236/12*[1]!interp(B236,Data!$B$5:$B$464,Data!$C$5:$C$464))+E236-R236)&lt;0,0,(L236-L235-(D236/12*[1]!interp(B236,Data!$B$5:$B$464,Data!$C$5:$C$464))+E236-R236)))</f>
        <v/>
      </c>
      <c r="O236" s="33" t="str">
        <f>IF(G236="","",interp(G236,Data!$F$5:$F$286,Data!$H$5:$H$286))</f>
        <v/>
      </c>
      <c r="P236" s="13" t="str">
        <f>IF(O236="","",IF(O236-O235-interp(G236,Data!$F$5:$F$286,Data!$G$5:$G$286)*H236/12-I236+J236&lt;0,0,O236-O235-interp(G236,Data!$F$5:$F$286,Data!$G$5:$G$286)*H236/12-I236+J236))</f>
        <v/>
      </c>
      <c r="Q236" s="12" t="str">
        <f t="shared" ca="1" si="20"/>
        <v/>
      </c>
      <c r="R236" s="31"/>
      <c r="S236" s="31"/>
      <c r="T236" s="31"/>
      <c r="U236" s="31"/>
      <c r="V236" s="17" t="str">
        <f t="shared" si="24"/>
        <v/>
      </c>
      <c r="W236" s="17" t="str">
        <f t="shared" ca="1" si="22"/>
        <v/>
      </c>
      <c r="X236" s="17" t="str">
        <f t="shared" ca="1" si="23"/>
        <v/>
      </c>
      <c r="Y236" s="17" t="str">
        <f t="shared" ca="1" si="21"/>
        <v/>
      </c>
    </row>
    <row r="237" spans="1:25" x14ac:dyDescent="0.25">
      <c r="A237" s="3">
        <v>41522</v>
      </c>
      <c r="B237" s="6"/>
      <c r="C237" s="6"/>
      <c r="D237" s="7"/>
      <c r="E237" s="7"/>
      <c r="F237" s="7"/>
      <c r="G237" s="7"/>
      <c r="H237" s="7"/>
      <c r="I237" s="7"/>
      <c r="J237" s="7"/>
      <c r="K237" s="7" t="str">
        <f t="shared" si="19"/>
        <v/>
      </c>
      <c r="L237" s="10" t="str">
        <f>IF(B237="","",interp(B237,Data!$B$5:$B$464,Data!$D$5:$D$464))</f>
        <v/>
      </c>
      <c r="M237" s="10" t="str">
        <f>IF(ISERROR(L237/Data!$D$464),"",IF(L237/Data!$D$464&lt;=0.4,"Yes - No Passthroughs","No - Relase Inflows"))</f>
        <v/>
      </c>
      <c r="N237" s="13" t="str">
        <f ca="1">IF(ISERROR(IF((L237-L236-(D237/12*[1]!interp(B237,Data!$B$5:$B$464,Data!$C$5:$C$464))+E237-R237)&lt;0,0,(L237-L236-(D237/12*[1]!interp(B237,Data!$B$5:$B$464,Data!$C$5:$C$464))+E237-R237))),"",IF((L237-L236-(D237/12*[1]!interp(B237,Data!$B$5:$B$464,Data!$C$5:$C$464))+E237-R237)&lt;0,0,(L237-L236-(D237/12*[1]!interp(B237,Data!$B$5:$B$464,Data!$C$5:$C$464))+E237-R237)))</f>
        <v/>
      </c>
      <c r="O237" s="33" t="str">
        <f>IF(G237="","",interp(G237,Data!$F$5:$F$286,Data!$H$5:$H$286))</f>
        <v/>
      </c>
      <c r="P237" s="13" t="str">
        <f>IF(O237="","",IF(O237-O236-interp(G237,Data!$F$5:$F$286,Data!$G$5:$G$286)*H237/12-I237+J237&lt;0,0,O237-O236-interp(G237,Data!$F$5:$F$286,Data!$G$5:$G$286)*H237/12-I237+J237))</f>
        <v/>
      </c>
      <c r="Q237" s="12" t="str">
        <f t="shared" ca="1" si="20"/>
        <v/>
      </c>
      <c r="R237" s="31"/>
      <c r="S237" s="31"/>
      <c r="T237" s="31"/>
      <c r="U237" s="31"/>
      <c r="V237" s="17" t="str">
        <f t="shared" si="24"/>
        <v/>
      </c>
      <c r="W237" s="17" t="str">
        <f t="shared" ca="1" si="22"/>
        <v/>
      </c>
      <c r="X237" s="17" t="str">
        <f t="shared" ca="1" si="23"/>
        <v/>
      </c>
      <c r="Y237" s="17" t="str">
        <f t="shared" ca="1" si="21"/>
        <v/>
      </c>
    </row>
    <row r="238" spans="1:25" x14ac:dyDescent="0.25">
      <c r="A238" s="3">
        <v>41523</v>
      </c>
      <c r="B238" s="6"/>
      <c r="C238" s="6"/>
      <c r="D238" s="7"/>
      <c r="E238" s="7"/>
      <c r="F238" s="7"/>
      <c r="G238" s="7"/>
      <c r="H238" s="7"/>
      <c r="I238" s="7"/>
      <c r="J238" s="7"/>
      <c r="K238" s="7" t="str">
        <f t="shared" si="19"/>
        <v/>
      </c>
      <c r="L238" s="10" t="str">
        <f>IF(B238="","",interp(B238,Data!$B$5:$B$464,Data!$D$5:$D$464))</f>
        <v/>
      </c>
      <c r="M238" s="10" t="str">
        <f>IF(ISERROR(L238/Data!$D$464),"",IF(L238/Data!$D$464&lt;=0.4,"Yes - No Passthroughs","No - Relase Inflows"))</f>
        <v/>
      </c>
      <c r="N238" s="13" t="str">
        <f ca="1">IF(ISERROR(IF((L238-L237-(D238/12*[1]!interp(B238,Data!$B$5:$B$464,Data!$C$5:$C$464))+E238-R238)&lt;0,0,(L238-L237-(D238/12*[1]!interp(B238,Data!$B$5:$B$464,Data!$C$5:$C$464))+E238-R238))),"",IF((L238-L237-(D238/12*[1]!interp(B238,Data!$B$5:$B$464,Data!$C$5:$C$464))+E238-R238)&lt;0,0,(L238-L237-(D238/12*[1]!interp(B238,Data!$B$5:$B$464,Data!$C$5:$C$464))+E238-R238)))</f>
        <v/>
      </c>
      <c r="O238" s="33" t="str">
        <f>IF(G238="","",interp(G238,Data!$F$5:$F$286,Data!$H$5:$H$286))</f>
        <v/>
      </c>
      <c r="P238" s="13" t="str">
        <f>IF(O238="","",IF(O238-O237-interp(G238,Data!$F$5:$F$286,Data!$G$5:$G$286)*H238/12-I238+J238&lt;0,0,O238-O237-interp(G238,Data!$F$5:$F$286,Data!$G$5:$G$286)*H238/12-I238+J238))</f>
        <v/>
      </c>
      <c r="Q238" s="12" t="str">
        <f t="shared" ca="1" si="20"/>
        <v/>
      </c>
      <c r="R238" s="31"/>
      <c r="S238" s="31"/>
      <c r="T238" s="31"/>
      <c r="U238" s="31"/>
      <c r="V238" s="17" t="str">
        <f t="shared" si="24"/>
        <v/>
      </c>
      <c r="W238" s="17" t="str">
        <f t="shared" ca="1" si="22"/>
        <v/>
      </c>
      <c r="X238" s="17" t="str">
        <f t="shared" ca="1" si="23"/>
        <v/>
      </c>
      <c r="Y238" s="17" t="str">
        <f t="shared" ca="1" si="21"/>
        <v/>
      </c>
    </row>
    <row r="239" spans="1:25" x14ac:dyDescent="0.25">
      <c r="A239" s="3">
        <v>41524</v>
      </c>
      <c r="B239" s="6"/>
      <c r="C239" s="6"/>
      <c r="D239" s="7"/>
      <c r="E239" s="7"/>
      <c r="F239" s="7"/>
      <c r="G239" s="7"/>
      <c r="H239" s="7"/>
      <c r="I239" s="7"/>
      <c r="J239" s="7"/>
      <c r="K239" s="7" t="str">
        <f t="shared" si="19"/>
        <v/>
      </c>
      <c r="L239" s="10" t="str">
        <f>IF(B239="","",interp(B239,Data!$B$5:$B$464,Data!$D$5:$D$464))</f>
        <v/>
      </c>
      <c r="M239" s="10" t="str">
        <f>IF(ISERROR(L239/Data!$D$464),"",IF(L239/Data!$D$464&lt;=0.4,"Yes - No Passthroughs","No - Relase Inflows"))</f>
        <v/>
      </c>
      <c r="N239" s="13" t="str">
        <f ca="1">IF(ISERROR(IF((L239-L238-(D239/12*[1]!interp(B239,Data!$B$5:$B$464,Data!$C$5:$C$464))+E239-R239)&lt;0,0,(L239-L238-(D239/12*[1]!interp(B239,Data!$B$5:$B$464,Data!$C$5:$C$464))+E239-R239))),"",IF((L239-L238-(D239/12*[1]!interp(B239,Data!$B$5:$B$464,Data!$C$5:$C$464))+E239-R239)&lt;0,0,(L239-L238-(D239/12*[1]!interp(B239,Data!$B$5:$B$464,Data!$C$5:$C$464))+E239-R239)))</f>
        <v/>
      </c>
      <c r="O239" s="33" t="str">
        <f>IF(G239="","",interp(G239,Data!$F$5:$F$286,Data!$H$5:$H$286))</f>
        <v/>
      </c>
      <c r="P239" s="13" t="str">
        <f>IF(O239="","",IF(O239-O238-interp(G239,Data!$F$5:$F$286,Data!$G$5:$G$286)*H239/12-I239+J239&lt;0,0,O239-O238-interp(G239,Data!$F$5:$F$286,Data!$G$5:$G$286)*H239/12-I239+J239))</f>
        <v/>
      </c>
      <c r="Q239" s="12" t="str">
        <f t="shared" ca="1" si="20"/>
        <v/>
      </c>
      <c r="R239" s="31"/>
      <c r="S239" s="31"/>
      <c r="T239" s="31"/>
      <c r="U239" s="31"/>
      <c r="V239" s="17" t="str">
        <f t="shared" si="24"/>
        <v/>
      </c>
      <c r="W239" s="17" t="str">
        <f t="shared" ca="1" si="22"/>
        <v/>
      </c>
      <c r="X239" s="17" t="str">
        <f t="shared" ca="1" si="23"/>
        <v/>
      </c>
      <c r="Y239" s="17" t="str">
        <f t="shared" ca="1" si="21"/>
        <v/>
      </c>
    </row>
    <row r="240" spans="1:25" x14ac:dyDescent="0.25">
      <c r="A240" s="3">
        <v>41525</v>
      </c>
      <c r="B240" s="6"/>
      <c r="C240" s="6"/>
      <c r="D240" s="7"/>
      <c r="E240" s="7"/>
      <c r="F240" s="7"/>
      <c r="G240" s="7"/>
      <c r="H240" s="7"/>
      <c r="I240" s="7"/>
      <c r="J240" s="7"/>
      <c r="K240" s="7" t="str">
        <f t="shared" si="19"/>
        <v/>
      </c>
      <c r="L240" s="10" t="str">
        <f>IF(B240="","",interp(B240,Data!$B$5:$B$464,Data!$D$5:$D$464))</f>
        <v/>
      </c>
      <c r="M240" s="10" t="str">
        <f>IF(ISERROR(L240/Data!$D$464),"",IF(L240/Data!$D$464&lt;=0.4,"Yes - No Passthroughs","No - Relase Inflows"))</f>
        <v/>
      </c>
      <c r="N240" s="13" t="str">
        <f ca="1">IF(ISERROR(IF((L240-L239-(D240/12*[1]!interp(B240,Data!$B$5:$B$464,Data!$C$5:$C$464))+E240-R240)&lt;0,0,(L240-L239-(D240/12*[1]!interp(B240,Data!$B$5:$B$464,Data!$C$5:$C$464))+E240-R240))),"",IF((L240-L239-(D240/12*[1]!interp(B240,Data!$B$5:$B$464,Data!$C$5:$C$464))+E240-R240)&lt;0,0,(L240-L239-(D240/12*[1]!interp(B240,Data!$B$5:$B$464,Data!$C$5:$C$464))+E240-R240)))</f>
        <v/>
      </c>
      <c r="O240" s="33" t="str">
        <f>IF(G240="","",interp(G240,Data!$F$5:$F$286,Data!$H$5:$H$286))</f>
        <v/>
      </c>
      <c r="P240" s="13" t="str">
        <f>IF(O240="","",IF(O240-O239-interp(G240,Data!$F$5:$F$286,Data!$G$5:$G$286)*H240/12-I240+J240&lt;0,0,O240-O239-interp(G240,Data!$F$5:$F$286,Data!$G$5:$G$286)*H240/12-I240+J240))</f>
        <v/>
      </c>
      <c r="Q240" s="12" t="str">
        <f t="shared" ca="1" si="20"/>
        <v/>
      </c>
      <c r="R240" s="31"/>
      <c r="S240" s="31"/>
      <c r="T240" s="31"/>
      <c r="U240" s="31"/>
      <c r="V240" s="17" t="str">
        <f t="shared" si="24"/>
        <v/>
      </c>
      <c r="W240" s="17" t="str">
        <f t="shared" ca="1" si="22"/>
        <v/>
      </c>
      <c r="X240" s="17" t="str">
        <f t="shared" ca="1" si="23"/>
        <v/>
      </c>
      <c r="Y240" s="17" t="str">
        <f t="shared" ca="1" si="21"/>
        <v/>
      </c>
    </row>
    <row r="241" spans="1:25" x14ac:dyDescent="0.25">
      <c r="A241" s="3">
        <v>41526</v>
      </c>
      <c r="B241" s="6"/>
      <c r="C241" s="6"/>
      <c r="D241" s="7"/>
      <c r="E241" s="7"/>
      <c r="F241" s="7"/>
      <c r="G241" s="7"/>
      <c r="H241" s="7"/>
      <c r="I241" s="7"/>
      <c r="J241" s="7"/>
      <c r="K241" s="7" t="str">
        <f t="shared" si="19"/>
        <v/>
      </c>
      <c r="L241" s="10" t="str">
        <f>IF(B241="","",interp(B241,Data!$B$5:$B$464,Data!$D$5:$D$464))</f>
        <v/>
      </c>
      <c r="M241" s="10" t="str">
        <f>IF(ISERROR(L241/Data!$D$464),"",IF(L241/Data!$D$464&lt;=0.4,"Yes - No Passthroughs","No - Relase Inflows"))</f>
        <v/>
      </c>
      <c r="N241" s="13" t="str">
        <f ca="1">IF(ISERROR(IF((L241-L240-(D241/12*[1]!interp(B241,Data!$B$5:$B$464,Data!$C$5:$C$464))+E241-R241)&lt;0,0,(L241-L240-(D241/12*[1]!interp(B241,Data!$B$5:$B$464,Data!$C$5:$C$464))+E241-R241))),"",IF((L241-L240-(D241/12*[1]!interp(B241,Data!$B$5:$B$464,Data!$C$5:$C$464))+E241-R241)&lt;0,0,(L241-L240-(D241/12*[1]!interp(B241,Data!$B$5:$B$464,Data!$C$5:$C$464))+E241-R241)))</f>
        <v/>
      </c>
      <c r="O241" s="33" t="str">
        <f>IF(G241="","",interp(G241,Data!$F$5:$F$286,Data!$H$5:$H$286))</f>
        <v/>
      </c>
      <c r="P241" s="13" t="str">
        <f>IF(O241="","",IF(O241-O240-interp(G241,Data!$F$5:$F$286,Data!$G$5:$G$286)*H241/12-I241+J241&lt;0,0,O241-O240-interp(G241,Data!$F$5:$F$286,Data!$G$5:$G$286)*H241/12-I241+J241))</f>
        <v/>
      </c>
      <c r="Q241" s="12" t="str">
        <f t="shared" ca="1" si="20"/>
        <v/>
      </c>
      <c r="R241" s="31"/>
      <c r="S241" s="31"/>
      <c r="T241" s="31"/>
      <c r="U241" s="31"/>
      <c r="V241" s="17" t="str">
        <f t="shared" si="24"/>
        <v/>
      </c>
      <c r="W241" s="17" t="str">
        <f t="shared" ca="1" si="22"/>
        <v/>
      </c>
      <c r="X241" s="17" t="str">
        <f t="shared" ca="1" si="23"/>
        <v/>
      </c>
      <c r="Y241" s="17" t="str">
        <f t="shared" ca="1" si="21"/>
        <v/>
      </c>
    </row>
    <row r="242" spans="1:25" x14ac:dyDescent="0.25">
      <c r="A242" s="3">
        <v>41527</v>
      </c>
      <c r="B242" s="6"/>
      <c r="C242" s="6"/>
      <c r="D242" s="7"/>
      <c r="E242" s="7"/>
      <c r="F242" s="7"/>
      <c r="G242" s="7"/>
      <c r="H242" s="7"/>
      <c r="I242" s="7"/>
      <c r="J242" s="7"/>
      <c r="K242" s="7" t="str">
        <f t="shared" si="19"/>
        <v/>
      </c>
      <c r="L242" s="10" t="str">
        <f>IF(B242="","",interp(B242,Data!$B$5:$B$464,Data!$D$5:$D$464))</f>
        <v/>
      </c>
      <c r="M242" s="10" t="str">
        <f>IF(ISERROR(L242/Data!$D$464),"",IF(L242/Data!$D$464&lt;=0.4,"Yes - No Passthroughs","No - Relase Inflows"))</f>
        <v/>
      </c>
      <c r="N242" s="13" t="str">
        <f ca="1">IF(ISERROR(IF((L242-L241-(D242/12*[1]!interp(B242,Data!$B$5:$B$464,Data!$C$5:$C$464))+E242-R242)&lt;0,0,(L242-L241-(D242/12*[1]!interp(B242,Data!$B$5:$B$464,Data!$C$5:$C$464))+E242-R242))),"",IF((L242-L241-(D242/12*[1]!interp(B242,Data!$B$5:$B$464,Data!$C$5:$C$464))+E242-R242)&lt;0,0,(L242-L241-(D242/12*[1]!interp(B242,Data!$B$5:$B$464,Data!$C$5:$C$464))+E242-R242)))</f>
        <v/>
      </c>
      <c r="O242" s="33" t="str">
        <f>IF(G242="","",interp(G242,Data!$F$5:$F$286,Data!$H$5:$H$286))</f>
        <v/>
      </c>
      <c r="P242" s="13" t="str">
        <f>IF(O242="","",IF(O242-O241-interp(G242,Data!$F$5:$F$286,Data!$G$5:$G$286)*H242/12-I242+J242&lt;0,0,O242-O241-interp(G242,Data!$F$5:$F$286,Data!$G$5:$G$286)*H242/12-I242+J242))</f>
        <v/>
      </c>
      <c r="Q242" s="12" t="str">
        <f t="shared" ca="1" si="20"/>
        <v/>
      </c>
      <c r="R242" s="31"/>
      <c r="S242" s="31"/>
      <c r="T242" s="31"/>
      <c r="U242" s="31"/>
      <c r="V242" s="17" t="str">
        <f t="shared" si="24"/>
        <v/>
      </c>
      <c r="W242" s="17" t="str">
        <f t="shared" ca="1" si="22"/>
        <v/>
      </c>
      <c r="X242" s="17" t="str">
        <f t="shared" ca="1" si="23"/>
        <v/>
      </c>
      <c r="Y242" s="17" t="str">
        <f t="shared" ca="1" si="21"/>
        <v/>
      </c>
    </row>
    <row r="243" spans="1:25" x14ac:dyDescent="0.25">
      <c r="A243" s="3">
        <v>41528</v>
      </c>
      <c r="B243" s="6"/>
      <c r="C243" s="6"/>
      <c r="D243" s="7"/>
      <c r="E243" s="7"/>
      <c r="F243" s="7"/>
      <c r="G243" s="7"/>
      <c r="H243" s="7"/>
      <c r="I243" s="7"/>
      <c r="J243" s="7"/>
      <c r="K243" s="7" t="str">
        <f t="shared" si="19"/>
        <v/>
      </c>
      <c r="L243" s="10" t="str">
        <f>IF(B243="","",interp(B243,Data!$B$5:$B$464,Data!$D$5:$D$464))</f>
        <v/>
      </c>
      <c r="M243" s="10" t="str">
        <f>IF(ISERROR(L243/Data!$D$464),"",IF(L243/Data!$D$464&lt;=0.4,"Yes - No Passthroughs","No - Relase Inflows"))</f>
        <v/>
      </c>
      <c r="N243" s="13" t="str">
        <f ca="1">IF(ISERROR(IF((L243-L242-(D243/12*[1]!interp(B243,Data!$B$5:$B$464,Data!$C$5:$C$464))+E243-R243)&lt;0,0,(L243-L242-(D243/12*[1]!interp(B243,Data!$B$5:$B$464,Data!$C$5:$C$464))+E243-R243))),"",IF((L243-L242-(D243/12*[1]!interp(B243,Data!$B$5:$B$464,Data!$C$5:$C$464))+E243-R243)&lt;0,0,(L243-L242-(D243/12*[1]!interp(B243,Data!$B$5:$B$464,Data!$C$5:$C$464))+E243-R243)))</f>
        <v/>
      </c>
      <c r="O243" s="33" t="str">
        <f>IF(G243="","",interp(G243,Data!$F$5:$F$286,Data!$H$5:$H$286))</f>
        <v/>
      </c>
      <c r="P243" s="13" t="str">
        <f>IF(O243="","",IF(O243-O242-interp(G243,Data!$F$5:$F$286,Data!$G$5:$G$286)*H243/12-I243+J243&lt;0,0,O243-O242-interp(G243,Data!$F$5:$F$286,Data!$G$5:$G$286)*H243/12-I243+J243))</f>
        <v/>
      </c>
      <c r="Q243" s="12" t="str">
        <f t="shared" ca="1" si="20"/>
        <v/>
      </c>
      <c r="R243" s="31"/>
      <c r="S243" s="31"/>
      <c r="T243" s="31"/>
      <c r="U243" s="31"/>
      <c r="V243" s="17" t="str">
        <f t="shared" si="24"/>
        <v/>
      </c>
      <c r="W243" s="17" t="str">
        <f t="shared" ca="1" si="22"/>
        <v/>
      </c>
      <c r="X243" s="17" t="str">
        <f t="shared" ca="1" si="23"/>
        <v/>
      </c>
      <c r="Y243" s="17" t="str">
        <f t="shared" ca="1" si="21"/>
        <v/>
      </c>
    </row>
    <row r="244" spans="1:25" x14ac:dyDescent="0.25">
      <c r="A244" s="3">
        <v>41529</v>
      </c>
      <c r="B244" s="6"/>
      <c r="C244" s="6"/>
      <c r="D244" s="7"/>
      <c r="E244" s="7"/>
      <c r="F244" s="7"/>
      <c r="G244" s="7"/>
      <c r="H244" s="7"/>
      <c r="I244" s="7"/>
      <c r="J244" s="7"/>
      <c r="K244" s="7" t="str">
        <f t="shared" si="19"/>
        <v/>
      </c>
      <c r="L244" s="10" t="str">
        <f>IF(B244="","",interp(B244,Data!$B$5:$B$464,Data!$D$5:$D$464))</f>
        <v/>
      </c>
      <c r="M244" s="10" t="str">
        <f>IF(ISERROR(L244/Data!$D$464),"",IF(L244/Data!$D$464&lt;=0.4,"Yes - No Passthroughs","No - Relase Inflows"))</f>
        <v/>
      </c>
      <c r="N244" s="13" t="str">
        <f ca="1">IF(ISERROR(IF((L244-L243-(D244/12*[1]!interp(B244,Data!$B$5:$B$464,Data!$C$5:$C$464))+E244-R244)&lt;0,0,(L244-L243-(D244/12*[1]!interp(B244,Data!$B$5:$B$464,Data!$C$5:$C$464))+E244-R244))),"",IF((L244-L243-(D244/12*[1]!interp(B244,Data!$B$5:$B$464,Data!$C$5:$C$464))+E244-R244)&lt;0,0,(L244-L243-(D244/12*[1]!interp(B244,Data!$B$5:$B$464,Data!$C$5:$C$464))+E244-R244)))</f>
        <v/>
      </c>
      <c r="O244" s="33" t="str">
        <f>IF(G244="","",interp(G244,Data!$F$5:$F$286,Data!$H$5:$H$286))</f>
        <v/>
      </c>
      <c r="P244" s="13" t="str">
        <f>IF(O244="","",IF(O244-O243-interp(G244,Data!$F$5:$F$286,Data!$G$5:$G$286)*H244/12-I244+J244&lt;0,0,O244-O243-interp(G244,Data!$F$5:$F$286,Data!$G$5:$G$286)*H244/12-I244+J244))</f>
        <v/>
      </c>
      <c r="Q244" s="12" t="str">
        <f t="shared" ca="1" si="20"/>
        <v/>
      </c>
      <c r="R244" s="31"/>
      <c r="S244" s="31"/>
      <c r="T244" s="31"/>
      <c r="U244" s="31"/>
      <c r="V244" s="17" t="str">
        <f t="shared" si="24"/>
        <v/>
      </c>
      <c r="W244" s="17" t="str">
        <f t="shared" ca="1" si="22"/>
        <v/>
      </c>
      <c r="X244" s="17" t="str">
        <f t="shared" ca="1" si="23"/>
        <v/>
      </c>
      <c r="Y244" s="17" t="str">
        <f t="shared" ca="1" si="21"/>
        <v/>
      </c>
    </row>
    <row r="245" spans="1:25" x14ac:dyDescent="0.25">
      <c r="A245" s="3">
        <v>41530</v>
      </c>
      <c r="B245" s="6"/>
      <c r="C245" s="6"/>
      <c r="D245" s="7"/>
      <c r="E245" s="7"/>
      <c r="F245" s="7"/>
      <c r="G245" s="7"/>
      <c r="H245" s="7"/>
      <c r="I245" s="7"/>
      <c r="J245" s="7"/>
      <c r="K245" s="7" t="str">
        <f t="shared" si="19"/>
        <v/>
      </c>
      <c r="L245" s="10" t="str">
        <f>IF(B245="","",interp(B245,Data!$B$5:$B$464,Data!$D$5:$D$464))</f>
        <v/>
      </c>
      <c r="M245" s="10" t="str">
        <f>IF(ISERROR(L245/Data!$D$464),"",IF(L245/Data!$D$464&lt;=0.4,"Yes - No Passthroughs","No - Relase Inflows"))</f>
        <v/>
      </c>
      <c r="N245" s="13" t="str">
        <f ca="1">IF(ISERROR(IF((L245-L244-(D245/12*[1]!interp(B245,Data!$B$5:$B$464,Data!$C$5:$C$464))+E245-R245)&lt;0,0,(L245-L244-(D245/12*[1]!interp(B245,Data!$B$5:$B$464,Data!$C$5:$C$464))+E245-R245))),"",IF((L245-L244-(D245/12*[1]!interp(B245,Data!$B$5:$B$464,Data!$C$5:$C$464))+E245-R245)&lt;0,0,(L245-L244-(D245/12*[1]!interp(B245,Data!$B$5:$B$464,Data!$C$5:$C$464))+E245-R245)))</f>
        <v/>
      </c>
      <c r="O245" s="33" t="str">
        <f>IF(G245="","",interp(G245,Data!$F$5:$F$286,Data!$H$5:$H$286))</f>
        <v/>
      </c>
      <c r="P245" s="13" t="str">
        <f>IF(O245="","",IF(O245-O244-interp(G245,Data!$F$5:$F$286,Data!$G$5:$G$286)*H245/12-I245+J245&lt;0,0,O245-O244-interp(G245,Data!$F$5:$F$286,Data!$G$5:$G$286)*H245/12-I245+J245))</f>
        <v/>
      </c>
      <c r="Q245" s="12" t="str">
        <f t="shared" ca="1" si="20"/>
        <v/>
      </c>
      <c r="R245" s="31"/>
      <c r="S245" s="31"/>
      <c r="T245" s="31"/>
      <c r="U245" s="31"/>
      <c r="V245" s="17" t="str">
        <f t="shared" si="24"/>
        <v/>
      </c>
      <c r="W245" s="17" t="str">
        <f t="shared" ca="1" si="22"/>
        <v/>
      </c>
      <c r="X245" s="17" t="str">
        <f t="shared" ca="1" si="23"/>
        <v/>
      </c>
      <c r="Y245" s="17" t="str">
        <f t="shared" ca="1" si="21"/>
        <v/>
      </c>
    </row>
    <row r="246" spans="1:25" x14ac:dyDescent="0.25">
      <c r="A246" s="3">
        <v>41531</v>
      </c>
      <c r="B246" s="6"/>
      <c r="C246" s="6"/>
      <c r="D246" s="7"/>
      <c r="E246" s="7"/>
      <c r="F246" s="7"/>
      <c r="G246" s="7"/>
      <c r="H246" s="7"/>
      <c r="I246" s="7"/>
      <c r="J246" s="7"/>
      <c r="K246" s="7" t="str">
        <f t="shared" si="19"/>
        <v/>
      </c>
      <c r="L246" s="10" t="str">
        <f>IF(B246="","",interp(B246,Data!$B$5:$B$464,Data!$D$5:$D$464))</f>
        <v/>
      </c>
      <c r="M246" s="10" t="str">
        <f>IF(ISERROR(L246/Data!$D$464),"",IF(L246/Data!$D$464&lt;=0.4,"Yes - No Passthroughs","No - Relase Inflows"))</f>
        <v/>
      </c>
      <c r="N246" s="13" t="str">
        <f ca="1">IF(ISERROR(IF((L246-L245-(D246/12*[1]!interp(B246,Data!$B$5:$B$464,Data!$C$5:$C$464))+E246-R246)&lt;0,0,(L246-L245-(D246/12*[1]!interp(B246,Data!$B$5:$B$464,Data!$C$5:$C$464))+E246-R246))),"",IF((L246-L245-(D246/12*[1]!interp(B246,Data!$B$5:$B$464,Data!$C$5:$C$464))+E246-R246)&lt;0,0,(L246-L245-(D246/12*[1]!interp(B246,Data!$B$5:$B$464,Data!$C$5:$C$464))+E246-R246)))</f>
        <v/>
      </c>
      <c r="O246" s="33" t="str">
        <f>IF(G246="","",interp(G246,Data!$F$5:$F$286,Data!$H$5:$H$286))</f>
        <v/>
      </c>
      <c r="P246" s="13" t="str">
        <f>IF(O246="","",IF(O246-O245-interp(G246,Data!$F$5:$F$286,Data!$G$5:$G$286)*H246/12-I246+J246&lt;0,0,O246-O245-interp(G246,Data!$F$5:$F$286,Data!$G$5:$G$286)*H246/12-I246+J246))</f>
        <v/>
      </c>
      <c r="Q246" s="12" t="str">
        <f t="shared" ca="1" si="20"/>
        <v/>
      </c>
      <c r="R246" s="31"/>
      <c r="S246" s="31"/>
      <c r="T246" s="31"/>
      <c r="U246" s="31"/>
      <c r="V246" s="17" t="str">
        <f t="shared" si="24"/>
        <v/>
      </c>
      <c r="W246" s="17" t="str">
        <f t="shared" ca="1" si="22"/>
        <v/>
      </c>
      <c r="X246" s="17" t="str">
        <f t="shared" ca="1" si="23"/>
        <v/>
      </c>
      <c r="Y246" s="17" t="str">
        <f t="shared" ca="1" si="21"/>
        <v/>
      </c>
    </row>
    <row r="247" spans="1:25" x14ac:dyDescent="0.25">
      <c r="A247" s="3">
        <v>41532</v>
      </c>
      <c r="B247" s="6"/>
      <c r="C247" s="6"/>
      <c r="D247" s="7"/>
      <c r="E247" s="7"/>
      <c r="F247" s="7"/>
      <c r="G247" s="7"/>
      <c r="H247" s="7"/>
      <c r="I247" s="7"/>
      <c r="J247" s="7"/>
      <c r="K247" s="7" t="str">
        <f t="shared" si="19"/>
        <v/>
      </c>
      <c r="L247" s="10" t="str">
        <f>IF(B247="","",interp(B247,Data!$B$5:$B$464,Data!$D$5:$D$464))</f>
        <v/>
      </c>
      <c r="M247" s="10" t="str">
        <f>IF(ISERROR(L247/Data!$D$464),"",IF(L247/Data!$D$464&lt;=0.4,"Yes - No Passthroughs","No - Relase Inflows"))</f>
        <v/>
      </c>
      <c r="N247" s="13" t="str">
        <f ca="1">IF(ISERROR(IF((L247-L246-(D247/12*[1]!interp(B247,Data!$B$5:$B$464,Data!$C$5:$C$464))+E247-R247)&lt;0,0,(L247-L246-(D247/12*[1]!interp(B247,Data!$B$5:$B$464,Data!$C$5:$C$464))+E247-R247))),"",IF((L247-L246-(D247/12*[1]!interp(B247,Data!$B$5:$B$464,Data!$C$5:$C$464))+E247-R247)&lt;0,0,(L247-L246-(D247/12*[1]!interp(B247,Data!$B$5:$B$464,Data!$C$5:$C$464))+E247-R247)))</f>
        <v/>
      </c>
      <c r="O247" s="33" t="str">
        <f>IF(G247="","",interp(G247,Data!$F$5:$F$286,Data!$H$5:$H$286))</f>
        <v/>
      </c>
      <c r="P247" s="13" t="str">
        <f>IF(O247="","",IF(O247-O246-interp(G247,Data!$F$5:$F$286,Data!$G$5:$G$286)*H247/12-I247+J247&lt;0,0,O247-O246-interp(G247,Data!$F$5:$F$286,Data!$G$5:$G$286)*H247/12-I247+J247))</f>
        <v/>
      </c>
      <c r="Q247" s="12" t="str">
        <f t="shared" ca="1" si="20"/>
        <v/>
      </c>
      <c r="R247" s="31"/>
      <c r="S247" s="31"/>
      <c r="T247" s="31"/>
      <c r="U247" s="31"/>
      <c r="V247" s="17" t="str">
        <f t="shared" si="24"/>
        <v/>
      </c>
      <c r="W247" s="17" t="str">
        <f t="shared" ca="1" si="22"/>
        <v/>
      </c>
      <c r="X247" s="17" t="str">
        <f t="shared" ca="1" si="23"/>
        <v/>
      </c>
      <c r="Y247" s="17" t="str">
        <f t="shared" ca="1" si="21"/>
        <v/>
      </c>
    </row>
    <row r="248" spans="1:25" x14ac:dyDescent="0.25">
      <c r="A248" s="3">
        <v>41533</v>
      </c>
      <c r="B248" s="6"/>
      <c r="C248" s="6"/>
      <c r="D248" s="7"/>
      <c r="E248" s="7"/>
      <c r="F248" s="7"/>
      <c r="G248" s="7"/>
      <c r="H248" s="7"/>
      <c r="I248" s="7"/>
      <c r="J248" s="7"/>
      <c r="K248" s="7" t="str">
        <f t="shared" si="19"/>
        <v/>
      </c>
      <c r="L248" s="10" t="str">
        <f>IF(B248="","",interp(B248,Data!$B$5:$B$464,Data!$D$5:$D$464))</f>
        <v/>
      </c>
      <c r="M248" s="10" t="str">
        <f>IF(ISERROR(L248/Data!$D$464),"",IF(L248/Data!$D$464&lt;=0.4,"Yes - No Passthroughs","No - Relase Inflows"))</f>
        <v/>
      </c>
      <c r="N248" s="13" t="str">
        <f ca="1">IF(ISERROR(IF((L248-L247-(D248/12*[1]!interp(B248,Data!$B$5:$B$464,Data!$C$5:$C$464))+E248-R248)&lt;0,0,(L248-L247-(D248/12*[1]!interp(B248,Data!$B$5:$B$464,Data!$C$5:$C$464))+E248-R248))),"",IF((L248-L247-(D248/12*[1]!interp(B248,Data!$B$5:$B$464,Data!$C$5:$C$464))+E248-R248)&lt;0,0,(L248-L247-(D248/12*[1]!interp(B248,Data!$B$5:$B$464,Data!$C$5:$C$464))+E248-R248)))</f>
        <v/>
      </c>
      <c r="O248" s="33" t="str">
        <f>IF(G248="","",interp(G248,Data!$F$5:$F$286,Data!$H$5:$H$286))</f>
        <v/>
      </c>
      <c r="P248" s="13" t="str">
        <f>IF(O248="","",IF(O248-O247-interp(G248,Data!$F$5:$F$286,Data!$G$5:$G$286)*H248/12-I248+J248&lt;0,0,O248-O247-interp(G248,Data!$F$5:$F$286,Data!$G$5:$G$286)*H248/12-I248+J248))</f>
        <v/>
      </c>
      <c r="Q248" s="12" t="str">
        <f t="shared" ca="1" si="20"/>
        <v/>
      </c>
      <c r="R248" s="31"/>
      <c r="S248" s="31"/>
      <c r="T248" s="31"/>
      <c r="U248" s="31"/>
      <c r="V248" s="17" t="str">
        <f t="shared" si="24"/>
        <v/>
      </c>
      <c r="W248" s="17" t="str">
        <f t="shared" ca="1" si="22"/>
        <v/>
      </c>
      <c r="X248" s="17" t="str">
        <f t="shared" ca="1" si="23"/>
        <v/>
      </c>
      <c r="Y248" s="17" t="str">
        <f t="shared" ca="1" si="21"/>
        <v/>
      </c>
    </row>
    <row r="249" spans="1:25" x14ac:dyDescent="0.25">
      <c r="A249" s="3">
        <v>41534</v>
      </c>
      <c r="B249" s="6"/>
      <c r="C249" s="6"/>
      <c r="D249" s="7"/>
      <c r="E249" s="7"/>
      <c r="F249" s="7"/>
      <c r="G249" s="7"/>
      <c r="H249" s="7"/>
      <c r="I249" s="7"/>
      <c r="J249" s="7"/>
      <c r="K249" s="7" t="str">
        <f t="shared" si="19"/>
        <v/>
      </c>
      <c r="L249" s="10" t="str">
        <f>IF(B249="","",interp(B249,Data!$B$5:$B$464,Data!$D$5:$D$464))</f>
        <v/>
      </c>
      <c r="M249" s="10" t="str">
        <f>IF(ISERROR(L249/Data!$D$464),"",IF(L249/Data!$D$464&lt;=0.4,"Yes - No Passthroughs","No - Relase Inflows"))</f>
        <v/>
      </c>
      <c r="N249" s="13" t="str">
        <f ca="1">IF(ISERROR(IF((L249-L248-(D249/12*[1]!interp(B249,Data!$B$5:$B$464,Data!$C$5:$C$464))+E249-R249)&lt;0,0,(L249-L248-(D249/12*[1]!interp(B249,Data!$B$5:$B$464,Data!$C$5:$C$464))+E249-R249))),"",IF((L249-L248-(D249/12*[1]!interp(B249,Data!$B$5:$B$464,Data!$C$5:$C$464))+E249-R249)&lt;0,0,(L249-L248-(D249/12*[1]!interp(B249,Data!$B$5:$B$464,Data!$C$5:$C$464))+E249-R249)))</f>
        <v/>
      </c>
      <c r="O249" s="33" t="str">
        <f>IF(G249="","",interp(G249,Data!$F$5:$F$286,Data!$H$5:$H$286))</f>
        <v/>
      </c>
      <c r="P249" s="13" t="str">
        <f>IF(O249="","",IF(O249-O248-interp(G249,Data!$F$5:$F$286,Data!$G$5:$G$286)*H249/12-I249+J249&lt;0,0,O249-O248-interp(G249,Data!$F$5:$F$286,Data!$G$5:$G$286)*H249/12-I249+J249))</f>
        <v/>
      </c>
      <c r="Q249" s="12" t="str">
        <f t="shared" ca="1" si="20"/>
        <v/>
      </c>
      <c r="R249" s="31"/>
      <c r="S249" s="31"/>
      <c r="T249" s="31"/>
      <c r="U249" s="31"/>
      <c r="V249" s="17" t="str">
        <f t="shared" si="24"/>
        <v/>
      </c>
      <c r="W249" s="17" t="str">
        <f t="shared" ca="1" si="22"/>
        <v/>
      </c>
      <c r="X249" s="17" t="str">
        <f t="shared" ca="1" si="23"/>
        <v/>
      </c>
      <c r="Y249" s="17" t="str">
        <f t="shared" ca="1" si="21"/>
        <v/>
      </c>
    </row>
    <row r="250" spans="1:25" x14ac:dyDescent="0.25">
      <c r="A250" s="3">
        <v>41535</v>
      </c>
      <c r="B250" s="6"/>
      <c r="C250" s="6"/>
      <c r="D250" s="7"/>
      <c r="E250" s="7"/>
      <c r="F250" s="7"/>
      <c r="G250" s="7"/>
      <c r="H250" s="7"/>
      <c r="I250" s="7"/>
      <c r="J250" s="7"/>
      <c r="K250" s="7" t="str">
        <f t="shared" si="19"/>
        <v/>
      </c>
      <c r="L250" s="10" t="str">
        <f>IF(B250="","",interp(B250,Data!$B$5:$B$464,Data!$D$5:$D$464))</f>
        <v/>
      </c>
      <c r="M250" s="10" t="str">
        <f>IF(ISERROR(L250/Data!$D$464),"",IF(L250/Data!$D$464&lt;=0.4,"Yes - No Passthroughs","No - Relase Inflows"))</f>
        <v/>
      </c>
      <c r="N250" s="13" t="str">
        <f ca="1">IF(ISERROR(IF((L250-L249-(D250/12*[1]!interp(B250,Data!$B$5:$B$464,Data!$C$5:$C$464))+E250-R250)&lt;0,0,(L250-L249-(D250/12*[1]!interp(B250,Data!$B$5:$B$464,Data!$C$5:$C$464))+E250-R250))),"",IF((L250-L249-(D250/12*[1]!interp(B250,Data!$B$5:$B$464,Data!$C$5:$C$464))+E250-R250)&lt;0,0,(L250-L249-(D250/12*[1]!interp(B250,Data!$B$5:$B$464,Data!$C$5:$C$464))+E250-R250)))</f>
        <v/>
      </c>
      <c r="O250" s="33" t="str">
        <f>IF(G250="","",interp(G250,Data!$F$5:$F$286,Data!$H$5:$H$286))</f>
        <v/>
      </c>
      <c r="P250" s="13" t="str">
        <f>IF(O250="","",IF(O250-O249-interp(G250,Data!$F$5:$F$286,Data!$G$5:$G$286)*H250/12-I250+J250&lt;0,0,O250-O249-interp(G250,Data!$F$5:$F$286,Data!$G$5:$G$286)*H250/12-I250+J250))</f>
        <v/>
      </c>
      <c r="Q250" s="12" t="str">
        <f t="shared" ca="1" si="20"/>
        <v/>
      </c>
      <c r="R250" s="31"/>
      <c r="S250" s="31"/>
      <c r="T250" s="31"/>
      <c r="U250" s="31"/>
      <c r="V250" s="17" t="str">
        <f t="shared" si="24"/>
        <v/>
      </c>
      <c r="W250" s="17" t="str">
        <f t="shared" ca="1" si="22"/>
        <v/>
      </c>
      <c r="X250" s="17" t="str">
        <f t="shared" ca="1" si="23"/>
        <v/>
      </c>
      <c r="Y250" s="17" t="str">
        <f t="shared" ca="1" si="21"/>
        <v/>
      </c>
    </row>
    <row r="251" spans="1:25" x14ac:dyDescent="0.25">
      <c r="A251" s="3">
        <v>41536</v>
      </c>
      <c r="B251" s="6"/>
      <c r="C251" s="6"/>
      <c r="D251" s="7"/>
      <c r="E251" s="7"/>
      <c r="F251" s="7"/>
      <c r="G251" s="7"/>
      <c r="H251" s="7"/>
      <c r="I251" s="7"/>
      <c r="J251" s="7"/>
      <c r="K251" s="7" t="str">
        <f t="shared" si="19"/>
        <v/>
      </c>
      <c r="L251" s="10" t="str">
        <f>IF(B251="","",interp(B251,Data!$B$5:$B$464,Data!$D$5:$D$464))</f>
        <v/>
      </c>
      <c r="M251" s="10" t="str">
        <f>IF(ISERROR(L251/Data!$D$464),"",IF(L251/Data!$D$464&lt;=0.4,"Yes - No Passthroughs","No - Relase Inflows"))</f>
        <v/>
      </c>
      <c r="N251" s="13" t="str">
        <f ca="1">IF(ISERROR(IF((L251-L250-(D251/12*[1]!interp(B251,Data!$B$5:$B$464,Data!$C$5:$C$464))+E251-R251)&lt;0,0,(L251-L250-(D251/12*[1]!interp(B251,Data!$B$5:$B$464,Data!$C$5:$C$464))+E251-R251))),"",IF((L251-L250-(D251/12*[1]!interp(B251,Data!$B$5:$B$464,Data!$C$5:$C$464))+E251-R251)&lt;0,0,(L251-L250-(D251/12*[1]!interp(B251,Data!$B$5:$B$464,Data!$C$5:$C$464))+E251-R251)))</f>
        <v/>
      </c>
      <c r="O251" s="33" t="str">
        <f>IF(G251="","",interp(G251,Data!$F$5:$F$286,Data!$H$5:$H$286))</f>
        <v/>
      </c>
      <c r="P251" s="13" t="str">
        <f>IF(O251="","",IF(O251-O250-interp(G251,Data!$F$5:$F$286,Data!$G$5:$G$286)*H251/12-I251+J251&lt;0,0,O251-O250-interp(G251,Data!$F$5:$F$286,Data!$G$5:$G$286)*H251/12-I251+J251))</f>
        <v/>
      </c>
      <c r="Q251" s="12" t="str">
        <f t="shared" ca="1" si="20"/>
        <v/>
      </c>
      <c r="R251" s="31"/>
      <c r="S251" s="31"/>
      <c r="T251" s="31"/>
      <c r="U251" s="31"/>
      <c r="V251" s="17" t="str">
        <f t="shared" si="24"/>
        <v/>
      </c>
      <c r="W251" s="17" t="str">
        <f t="shared" ca="1" si="22"/>
        <v/>
      </c>
      <c r="X251" s="17" t="str">
        <f t="shared" ca="1" si="23"/>
        <v/>
      </c>
      <c r="Y251" s="17" t="str">
        <f t="shared" ca="1" si="21"/>
        <v/>
      </c>
    </row>
    <row r="252" spans="1:25" x14ac:dyDescent="0.25">
      <c r="A252" s="3">
        <v>41537</v>
      </c>
      <c r="B252" s="6"/>
      <c r="C252" s="6"/>
      <c r="D252" s="7"/>
      <c r="E252" s="7"/>
      <c r="F252" s="7"/>
      <c r="G252" s="7"/>
      <c r="H252" s="7"/>
      <c r="I252" s="7"/>
      <c r="J252" s="7"/>
      <c r="K252" s="7" t="str">
        <f t="shared" si="19"/>
        <v/>
      </c>
      <c r="L252" s="10" t="str">
        <f>IF(B252="","",interp(B252,Data!$B$5:$B$464,Data!$D$5:$D$464))</f>
        <v/>
      </c>
      <c r="M252" s="10" t="str">
        <f>IF(ISERROR(L252/Data!$D$464),"",IF(L252/Data!$D$464&lt;=0.4,"Yes - No Passthroughs","No - Relase Inflows"))</f>
        <v/>
      </c>
      <c r="N252" s="13" t="str">
        <f ca="1">IF(ISERROR(IF((L252-L251-(D252/12*[1]!interp(B252,Data!$B$5:$B$464,Data!$C$5:$C$464))+E252-R252)&lt;0,0,(L252-L251-(D252/12*[1]!interp(B252,Data!$B$5:$B$464,Data!$C$5:$C$464))+E252-R252))),"",IF((L252-L251-(D252/12*[1]!interp(B252,Data!$B$5:$B$464,Data!$C$5:$C$464))+E252-R252)&lt;0,0,(L252-L251-(D252/12*[1]!interp(B252,Data!$B$5:$B$464,Data!$C$5:$C$464))+E252-R252)))</f>
        <v/>
      </c>
      <c r="O252" s="33" t="str">
        <f>IF(G252="","",interp(G252,Data!$F$5:$F$286,Data!$H$5:$H$286))</f>
        <v/>
      </c>
      <c r="P252" s="13" t="str">
        <f>IF(O252="","",IF(O252-O251-interp(G252,Data!$F$5:$F$286,Data!$G$5:$G$286)*H252/12-I252+J252&lt;0,0,O252-O251-interp(G252,Data!$F$5:$F$286,Data!$G$5:$G$286)*H252/12-I252+J252))</f>
        <v/>
      </c>
      <c r="Q252" s="12" t="str">
        <f t="shared" ca="1" si="20"/>
        <v/>
      </c>
      <c r="R252" s="31"/>
      <c r="S252" s="31"/>
      <c r="T252" s="31"/>
      <c r="U252" s="31"/>
      <c r="V252" s="17" t="str">
        <f t="shared" si="24"/>
        <v/>
      </c>
      <c r="W252" s="17" t="str">
        <f t="shared" ca="1" si="22"/>
        <v/>
      </c>
      <c r="X252" s="17" t="str">
        <f t="shared" ca="1" si="23"/>
        <v/>
      </c>
      <c r="Y252" s="17" t="str">
        <f t="shared" ca="1" si="21"/>
        <v/>
      </c>
    </row>
    <row r="253" spans="1:25" x14ac:dyDescent="0.25">
      <c r="A253" s="3">
        <v>41538</v>
      </c>
      <c r="B253" s="6"/>
      <c r="C253" s="6"/>
      <c r="D253" s="7"/>
      <c r="E253" s="7"/>
      <c r="F253" s="7"/>
      <c r="G253" s="7"/>
      <c r="H253" s="7"/>
      <c r="I253" s="7"/>
      <c r="J253" s="7"/>
      <c r="K253" s="7" t="str">
        <f t="shared" si="19"/>
        <v/>
      </c>
      <c r="L253" s="10" t="str">
        <f>IF(B253="","",interp(B253,Data!$B$5:$B$464,Data!$D$5:$D$464))</f>
        <v/>
      </c>
      <c r="M253" s="10" t="str">
        <f>IF(ISERROR(L253/Data!$D$464),"",IF(L253/Data!$D$464&lt;=0.4,"Yes - No Passthroughs","No - Relase Inflows"))</f>
        <v/>
      </c>
      <c r="N253" s="13" t="str">
        <f ca="1">IF(ISERROR(IF((L253-L252-(D253/12*[1]!interp(B253,Data!$B$5:$B$464,Data!$C$5:$C$464))+E253-R253)&lt;0,0,(L253-L252-(D253/12*[1]!interp(B253,Data!$B$5:$B$464,Data!$C$5:$C$464))+E253-R253))),"",IF((L253-L252-(D253/12*[1]!interp(B253,Data!$B$5:$B$464,Data!$C$5:$C$464))+E253-R253)&lt;0,0,(L253-L252-(D253/12*[1]!interp(B253,Data!$B$5:$B$464,Data!$C$5:$C$464))+E253-R253)))</f>
        <v/>
      </c>
      <c r="O253" s="33" t="str">
        <f>IF(G253="","",interp(G253,Data!$F$5:$F$286,Data!$H$5:$H$286))</f>
        <v/>
      </c>
      <c r="P253" s="13" t="str">
        <f>IF(O253="","",IF(O253-O252-interp(G253,Data!$F$5:$F$286,Data!$G$5:$G$286)*H253/12-I253+J253&lt;0,0,O253-O252-interp(G253,Data!$F$5:$F$286,Data!$G$5:$G$286)*H253/12-I253+J253))</f>
        <v/>
      </c>
      <c r="Q253" s="12" t="str">
        <f t="shared" ca="1" si="20"/>
        <v/>
      </c>
      <c r="R253" s="31"/>
      <c r="S253" s="31"/>
      <c r="T253" s="31"/>
      <c r="U253" s="31"/>
      <c r="V253" s="17" t="str">
        <f t="shared" si="24"/>
        <v/>
      </c>
      <c r="W253" s="17" t="str">
        <f t="shared" ca="1" si="22"/>
        <v/>
      </c>
      <c r="X253" s="17" t="str">
        <f t="shared" ca="1" si="23"/>
        <v/>
      </c>
      <c r="Y253" s="17" t="str">
        <f t="shared" ca="1" si="21"/>
        <v/>
      </c>
    </row>
    <row r="254" spans="1:25" x14ac:dyDescent="0.25">
      <c r="A254" s="3">
        <v>41539</v>
      </c>
      <c r="B254" s="6"/>
      <c r="C254" s="6"/>
      <c r="D254" s="7"/>
      <c r="E254" s="7"/>
      <c r="F254" s="7"/>
      <c r="G254" s="7"/>
      <c r="H254" s="7"/>
      <c r="I254" s="7"/>
      <c r="J254" s="7"/>
      <c r="K254" s="7" t="str">
        <f t="shared" si="19"/>
        <v/>
      </c>
      <c r="L254" s="10" t="str">
        <f>IF(B254="","",interp(B254,Data!$B$5:$B$464,Data!$D$5:$D$464))</f>
        <v/>
      </c>
      <c r="M254" s="10" t="str">
        <f>IF(ISERROR(L254/Data!$D$464),"",IF(L254/Data!$D$464&lt;=0.4,"Yes - No Passthroughs","No - Relase Inflows"))</f>
        <v/>
      </c>
      <c r="N254" s="13" t="str">
        <f ca="1">IF(ISERROR(IF((L254-L253-(D254/12*[1]!interp(B254,Data!$B$5:$B$464,Data!$C$5:$C$464))+E254-R254)&lt;0,0,(L254-L253-(D254/12*[1]!interp(B254,Data!$B$5:$B$464,Data!$C$5:$C$464))+E254-R254))),"",IF((L254-L253-(D254/12*[1]!interp(B254,Data!$B$5:$B$464,Data!$C$5:$C$464))+E254-R254)&lt;0,0,(L254-L253-(D254/12*[1]!interp(B254,Data!$B$5:$B$464,Data!$C$5:$C$464))+E254-R254)))</f>
        <v/>
      </c>
      <c r="O254" s="33" t="str">
        <f>IF(G254="","",interp(G254,Data!$F$5:$F$286,Data!$H$5:$H$286))</f>
        <v/>
      </c>
      <c r="P254" s="13" t="str">
        <f>IF(O254="","",IF(O254-O253-interp(G254,Data!$F$5:$F$286,Data!$G$5:$G$286)*H254/12-I254+J254&lt;0,0,O254-O253-interp(G254,Data!$F$5:$F$286,Data!$G$5:$G$286)*H254/12-I254+J254))</f>
        <v/>
      </c>
      <c r="Q254" s="12" t="str">
        <f t="shared" ca="1" si="20"/>
        <v/>
      </c>
      <c r="R254" s="31"/>
      <c r="S254" s="31"/>
      <c r="T254" s="31"/>
      <c r="U254" s="31"/>
      <c r="V254" s="17" t="str">
        <f t="shared" si="24"/>
        <v/>
      </c>
      <c r="W254" s="17" t="str">
        <f t="shared" ca="1" si="22"/>
        <v/>
      </c>
      <c r="X254" s="17" t="str">
        <f t="shared" ca="1" si="23"/>
        <v/>
      </c>
      <c r="Y254" s="17" t="str">
        <f t="shared" ca="1" si="21"/>
        <v/>
      </c>
    </row>
    <row r="255" spans="1:25" x14ac:dyDescent="0.25">
      <c r="A255" s="3">
        <v>41540</v>
      </c>
      <c r="B255" s="6"/>
      <c r="C255" s="6"/>
      <c r="D255" s="7"/>
      <c r="E255" s="7"/>
      <c r="F255" s="7"/>
      <c r="G255" s="7"/>
      <c r="H255" s="7"/>
      <c r="I255" s="7"/>
      <c r="J255" s="7"/>
      <c r="K255" s="7" t="str">
        <f t="shared" si="19"/>
        <v/>
      </c>
      <c r="L255" s="10" t="str">
        <f>IF(B255="","",interp(B255,Data!$B$5:$B$464,Data!$D$5:$D$464))</f>
        <v/>
      </c>
      <c r="M255" s="10" t="str">
        <f>IF(ISERROR(L255/Data!$D$464),"",IF(L255/Data!$D$464&lt;=0.4,"Yes - No Passthroughs","No - Relase Inflows"))</f>
        <v/>
      </c>
      <c r="N255" s="13" t="str">
        <f ca="1">IF(ISERROR(IF((L255-L254-(D255/12*[1]!interp(B255,Data!$B$5:$B$464,Data!$C$5:$C$464))+E255-R255)&lt;0,0,(L255-L254-(D255/12*[1]!interp(B255,Data!$B$5:$B$464,Data!$C$5:$C$464))+E255-R255))),"",IF((L255-L254-(D255/12*[1]!interp(B255,Data!$B$5:$B$464,Data!$C$5:$C$464))+E255-R255)&lt;0,0,(L255-L254-(D255/12*[1]!interp(B255,Data!$B$5:$B$464,Data!$C$5:$C$464))+E255-R255)))</f>
        <v/>
      </c>
      <c r="O255" s="33" t="str">
        <f>IF(G255="","",interp(G255,Data!$F$5:$F$286,Data!$H$5:$H$286))</f>
        <v/>
      </c>
      <c r="P255" s="13" t="str">
        <f>IF(O255="","",IF(O255-O254-interp(G255,Data!$F$5:$F$286,Data!$G$5:$G$286)*H255/12-I255+J255&lt;0,0,O255-O254-interp(G255,Data!$F$5:$F$286,Data!$G$5:$G$286)*H255/12-I255+J255))</f>
        <v/>
      </c>
      <c r="Q255" s="12" t="str">
        <f t="shared" ca="1" si="20"/>
        <v/>
      </c>
      <c r="R255" s="31"/>
      <c r="S255" s="31"/>
      <c r="T255" s="31"/>
      <c r="U255" s="31"/>
      <c r="V255" s="17" t="str">
        <f t="shared" si="24"/>
        <v/>
      </c>
      <c r="W255" s="17" t="str">
        <f t="shared" ca="1" si="22"/>
        <v/>
      </c>
      <c r="X255" s="17" t="str">
        <f t="shared" ca="1" si="23"/>
        <v/>
      </c>
      <c r="Y255" s="17" t="str">
        <f t="shared" ca="1" si="21"/>
        <v/>
      </c>
    </row>
    <row r="256" spans="1:25" x14ac:dyDescent="0.25">
      <c r="A256" s="3">
        <v>41541</v>
      </c>
      <c r="B256" s="6"/>
      <c r="C256" s="6"/>
      <c r="D256" s="7"/>
      <c r="E256" s="7"/>
      <c r="F256" s="7"/>
      <c r="G256" s="7"/>
      <c r="H256" s="7"/>
      <c r="I256" s="7"/>
      <c r="J256" s="7"/>
      <c r="K256" s="7" t="str">
        <f t="shared" si="19"/>
        <v/>
      </c>
      <c r="L256" s="10" t="str">
        <f>IF(B256="","",interp(B256,Data!$B$5:$B$464,Data!$D$5:$D$464))</f>
        <v/>
      </c>
      <c r="M256" s="10" t="str">
        <f>IF(ISERROR(L256/Data!$D$464),"",IF(L256/Data!$D$464&lt;=0.4,"Yes - No Passthroughs","No - Relase Inflows"))</f>
        <v/>
      </c>
      <c r="N256" s="13" t="str">
        <f ca="1">IF(ISERROR(IF((L256-L255-(D256/12*[1]!interp(B256,Data!$B$5:$B$464,Data!$C$5:$C$464))+E256-R256)&lt;0,0,(L256-L255-(D256/12*[1]!interp(B256,Data!$B$5:$B$464,Data!$C$5:$C$464))+E256-R256))),"",IF((L256-L255-(D256/12*[1]!interp(B256,Data!$B$5:$B$464,Data!$C$5:$C$464))+E256-R256)&lt;0,0,(L256-L255-(D256/12*[1]!interp(B256,Data!$B$5:$B$464,Data!$C$5:$C$464))+E256-R256)))</f>
        <v/>
      </c>
      <c r="O256" s="33" t="str">
        <f>IF(G256="","",interp(G256,Data!$F$5:$F$286,Data!$H$5:$H$286))</f>
        <v/>
      </c>
      <c r="P256" s="13" t="str">
        <f>IF(O256="","",IF(O256-O255-interp(G256,Data!$F$5:$F$286,Data!$G$5:$G$286)*H256/12-I256+J256&lt;0,0,O256-O255-interp(G256,Data!$F$5:$F$286,Data!$G$5:$G$286)*H256/12-I256+J256))</f>
        <v/>
      </c>
      <c r="Q256" s="12" t="str">
        <f t="shared" ca="1" si="20"/>
        <v/>
      </c>
      <c r="R256" s="31"/>
      <c r="S256" s="31"/>
      <c r="T256" s="31"/>
      <c r="U256" s="31"/>
      <c r="V256" s="17" t="str">
        <f t="shared" si="24"/>
        <v/>
      </c>
      <c r="W256" s="17" t="str">
        <f t="shared" ca="1" si="22"/>
        <v/>
      </c>
      <c r="X256" s="17" t="str">
        <f t="shared" ca="1" si="23"/>
        <v/>
      </c>
      <c r="Y256" s="17" t="str">
        <f t="shared" ca="1" si="21"/>
        <v/>
      </c>
    </row>
    <row r="257" spans="1:25" x14ac:dyDescent="0.25">
      <c r="A257" s="3">
        <v>41542</v>
      </c>
      <c r="B257" s="6"/>
      <c r="C257" s="6"/>
      <c r="D257" s="7"/>
      <c r="E257" s="7"/>
      <c r="F257" s="7"/>
      <c r="G257" s="7"/>
      <c r="H257" s="7"/>
      <c r="I257" s="7"/>
      <c r="J257" s="7"/>
      <c r="K257" s="7" t="str">
        <f t="shared" si="19"/>
        <v/>
      </c>
      <c r="L257" s="10" t="str">
        <f>IF(B257="","",interp(B257,Data!$B$5:$B$464,Data!$D$5:$D$464))</f>
        <v/>
      </c>
      <c r="M257" s="10" t="str">
        <f>IF(ISERROR(L257/Data!$D$464),"",IF(L257/Data!$D$464&lt;=0.4,"Yes - No Passthroughs","No - Relase Inflows"))</f>
        <v/>
      </c>
      <c r="N257" s="13" t="str">
        <f ca="1">IF(ISERROR(IF((L257-L256-(D257/12*[1]!interp(B257,Data!$B$5:$B$464,Data!$C$5:$C$464))+E257-R257)&lt;0,0,(L257-L256-(D257/12*[1]!interp(B257,Data!$B$5:$B$464,Data!$C$5:$C$464))+E257-R257))),"",IF((L257-L256-(D257/12*[1]!interp(B257,Data!$B$5:$B$464,Data!$C$5:$C$464))+E257-R257)&lt;0,0,(L257-L256-(D257/12*[1]!interp(B257,Data!$B$5:$B$464,Data!$C$5:$C$464))+E257-R257)))</f>
        <v/>
      </c>
      <c r="O257" s="33" t="str">
        <f>IF(G257="","",interp(G257,Data!$F$5:$F$286,Data!$H$5:$H$286))</f>
        <v/>
      </c>
      <c r="P257" s="13" t="str">
        <f>IF(O257="","",IF(O257-O256-interp(G257,Data!$F$5:$F$286,Data!$G$5:$G$286)*H257/12-I257+J257&lt;0,0,O257-O256-interp(G257,Data!$F$5:$F$286,Data!$G$5:$G$286)*H257/12-I257+J257))</f>
        <v/>
      </c>
      <c r="Q257" s="12" t="str">
        <f t="shared" ca="1" si="20"/>
        <v/>
      </c>
      <c r="R257" s="31"/>
      <c r="S257" s="31"/>
      <c r="T257" s="31"/>
      <c r="U257" s="31"/>
      <c r="V257" s="17" t="str">
        <f t="shared" si="24"/>
        <v/>
      </c>
      <c r="W257" s="17" t="str">
        <f t="shared" ca="1" si="22"/>
        <v/>
      </c>
      <c r="X257" s="17" t="str">
        <f t="shared" ca="1" si="23"/>
        <v/>
      </c>
      <c r="Y257" s="17" t="str">
        <f t="shared" ca="1" si="21"/>
        <v/>
      </c>
    </row>
    <row r="258" spans="1:25" x14ac:dyDescent="0.25">
      <c r="A258" s="3">
        <v>41543</v>
      </c>
      <c r="B258" s="6"/>
      <c r="C258" s="6"/>
      <c r="D258" s="7"/>
      <c r="E258" s="7"/>
      <c r="F258" s="7"/>
      <c r="G258" s="7"/>
      <c r="H258" s="7"/>
      <c r="I258" s="7"/>
      <c r="J258" s="7"/>
      <c r="K258" s="7" t="str">
        <f t="shared" si="19"/>
        <v/>
      </c>
      <c r="L258" s="10" t="str">
        <f>IF(B258="","",interp(B258,Data!$B$5:$B$464,Data!$D$5:$D$464))</f>
        <v/>
      </c>
      <c r="M258" s="10" t="str">
        <f>IF(ISERROR(L258/Data!$D$464),"",IF(L258/Data!$D$464&lt;=0.4,"Yes - No Passthroughs","No - Relase Inflows"))</f>
        <v/>
      </c>
      <c r="N258" s="13" t="str">
        <f ca="1">IF(ISERROR(IF((L258-L257-(D258/12*[1]!interp(B258,Data!$B$5:$B$464,Data!$C$5:$C$464))+E258-R258)&lt;0,0,(L258-L257-(D258/12*[1]!interp(B258,Data!$B$5:$B$464,Data!$C$5:$C$464))+E258-R258))),"",IF((L258-L257-(D258/12*[1]!interp(B258,Data!$B$5:$B$464,Data!$C$5:$C$464))+E258-R258)&lt;0,0,(L258-L257-(D258/12*[1]!interp(B258,Data!$B$5:$B$464,Data!$C$5:$C$464))+E258-R258)))</f>
        <v/>
      </c>
      <c r="O258" s="33" t="str">
        <f>IF(G258="","",interp(G258,Data!$F$5:$F$286,Data!$H$5:$H$286))</f>
        <v/>
      </c>
      <c r="P258" s="13" t="str">
        <f>IF(O258="","",IF(O258-O257-interp(G258,Data!$F$5:$F$286,Data!$G$5:$G$286)*H258/12-I258+J258&lt;0,0,O258-O257-interp(G258,Data!$F$5:$F$286,Data!$G$5:$G$286)*H258/12-I258+J258))</f>
        <v/>
      </c>
      <c r="Q258" s="12" t="str">
        <f t="shared" ca="1" si="20"/>
        <v/>
      </c>
      <c r="R258" s="31"/>
      <c r="S258" s="31"/>
      <c r="T258" s="31"/>
      <c r="U258" s="31"/>
      <c r="V258" s="17" t="str">
        <f t="shared" si="24"/>
        <v/>
      </c>
      <c r="W258" s="17" t="str">
        <f t="shared" ca="1" si="22"/>
        <v/>
      </c>
      <c r="X258" s="17" t="str">
        <f t="shared" ca="1" si="23"/>
        <v/>
      </c>
      <c r="Y258" s="17" t="str">
        <f t="shared" ca="1" si="21"/>
        <v/>
      </c>
    </row>
    <row r="259" spans="1:25" x14ac:dyDescent="0.25">
      <c r="A259" s="3">
        <v>41544</v>
      </c>
      <c r="B259" s="6"/>
      <c r="C259" s="6"/>
      <c r="D259" s="7"/>
      <c r="E259" s="7"/>
      <c r="F259" s="7"/>
      <c r="G259" s="7"/>
      <c r="H259" s="7"/>
      <c r="I259" s="7"/>
      <c r="J259" s="7"/>
      <c r="K259" s="7" t="str">
        <f t="shared" si="19"/>
        <v/>
      </c>
      <c r="L259" s="10" t="str">
        <f>IF(B259="","",interp(B259,Data!$B$5:$B$464,Data!$D$5:$D$464))</f>
        <v/>
      </c>
      <c r="M259" s="10" t="str">
        <f>IF(ISERROR(L259/Data!$D$464),"",IF(L259/Data!$D$464&lt;=0.4,"Yes - No Passthroughs","No - Relase Inflows"))</f>
        <v/>
      </c>
      <c r="N259" s="13" t="str">
        <f ca="1">IF(ISERROR(IF((L259-L258-(D259/12*[1]!interp(B259,Data!$B$5:$B$464,Data!$C$5:$C$464))+E259-R259)&lt;0,0,(L259-L258-(D259/12*[1]!interp(B259,Data!$B$5:$B$464,Data!$C$5:$C$464))+E259-R259))),"",IF((L259-L258-(D259/12*[1]!interp(B259,Data!$B$5:$B$464,Data!$C$5:$C$464))+E259-R259)&lt;0,0,(L259-L258-(D259/12*[1]!interp(B259,Data!$B$5:$B$464,Data!$C$5:$C$464))+E259-R259)))</f>
        <v/>
      </c>
      <c r="O259" s="33" t="str">
        <f>IF(G259="","",interp(G259,Data!$F$5:$F$286,Data!$H$5:$H$286))</f>
        <v/>
      </c>
      <c r="P259" s="13" t="str">
        <f>IF(O259="","",IF(O259-O258-interp(G259,Data!$F$5:$F$286,Data!$G$5:$G$286)*H259/12-I259+J259&lt;0,0,O259-O258-interp(G259,Data!$F$5:$F$286,Data!$G$5:$G$286)*H259/12-I259+J259))</f>
        <v/>
      </c>
      <c r="Q259" s="12" t="str">
        <f t="shared" ca="1" si="20"/>
        <v/>
      </c>
      <c r="R259" s="31"/>
      <c r="S259" s="31"/>
      <c r="T259" s="31"/>
      <c r="U259" s="31"/>
      <c r="V259" s="17" t="str">
        <f t="shared" si="24"/>
        <v/>
      </c>
      <c r="W259" s="17" t="str">
        <f t="shared" ca="1" si="22"/>
        <v/>
      </c>
      <c r="X259" s="17" t="str">
        <f t="shared" ca="1" si="23"/>
        <v/>
      </c>
      <c r="Y259" s="17" t="str">
        <f t="shared" ca="1" si="21"/>
        <v/>
      </c>
    </row>
    <row r="260" spans="1:25" x14ac:dyDescent="0.25">
      <c r="A260" s="3">
        <v>41545</v>
      </c>
      <c r="B260" s="6"/>
      <c r="C260" s="6"/>
      <c r="D260" s="7"/>
      <c r="E260" s="7"/>
      <c r="F260" s="7"/>
      <c r="G260" s="7"/>
      <c r="H260" s="7"/>
      <c r="I260" s="7"/>
      <c r="J260" s="7"/>
      <c r="K260" s="7" t="str">
        <f t="shared" si="19"/>
        <v/>
      </c>
      <c r="L260" s="10" t="str">
        <f>IF(B260="","",interp(B260,Data!$B$5:$B$464,Data!$D$5:$D$464))</f>
        <v/>
      </c>
      <c r="M260" s="10" t="str">
        <f>IF(ISERROR(L260/Data!$D$464),"",IF(L260/Data!$D$464&lt;=0.4,"Yes - No Passthroughs","No - Relase Inflows"))</f>
        <v/>
      </c>
      <c r="N260" s="13" t="str">
        <f ca="1">IF(ISERROR(IF((L260-L259-(D260/12*[1]!interp(B260,Data!$B$5:$B$464,Data!$C$5:$C$464))+E260-R260)&lt;0,0,(L260-L259-(D260/12*[1]!interp(B260,Data!$B$5:$B$464,Data!$C$5:$C$464))+E260-R260))),"",IF((L260-L259-(D260/12*[1]!interp(B260,Data!$B$5:$B$464,Data!$C$5:$C$464))+E260-R260)&lt;0,0,(L260-L259-(D260/12*[1]!interp(B260,Data!$B$5:$B$464,Data!$C$5:$C$464))+E260-R260)))</f>
        <v/>
      </c>
      <c r="O260" s="33" t="str">
        <f>IF(G260="","",interp(G260,Data!$F$5:$F$286,Data!$H$5:$H$286))</f>
        <v/>
      </c>
      <c r="P260" s="13" t="str">
        <f>IF(O260="","",IF(O260-O259-interp(G260,Data!$F$5:$F$286,Data!$G$5:$G$286)*H260/12-I260+J260&lt;0,0,O260-O259-interp(G260,Data!$F$5:$F$286,Data!$G$5:$G$286)*H260/12-I260+J260))</f>
        <v/>
      </c>
      <c r="Q260" s="12" t="str">
        <f t="shared" ca="1" si="20"/>
        <v/>
      </c>
      <c r="R260" s="31"/>
      <c r="S260" s="31"/>
      <c r="T260" s="31"/>
      <c r="U260" s="31"/>
      <c r="V260" s="17" t="str">
        <f t="shared" si="24"/>
        <v/>
      </c>
      <c r="W260" s="17" t="str">
        <f t="shared" ca="1" si="22"/>
        <v/>
      </c>
      <c r="X260" s="17" t="str">
        <f t="shared" ca="1" si="23"/>
        <v/>
      </c>
      <c r="Y260" s="17" t="str">
        <f t="shared" ca="1" si="21"/>
        <v/>
      </c>
    </row>
    <row r="261" spans="1:25" x14ac:dyDescent="0.25">
      <c r="A261" s="3">
        <v>41546</v>
      </c>
      <c r="B261" s="6"/>
      <c r="C261" s="6"/>
      <c r="D261" s="7"/>
      <c r="E261" s="7"/>
      <c r="F261" s="7"/>
      <c r="G261" s="7"/>
      <c r="H261" s="7"/>
      <c r="I261" s="7"/>
      <c r="J261" s="7"/>
      <c r="K261" s="7" t="str">
        <f t="shared" ref="K261:K324" si="25">IF(ISBLANK(J261),"",E261-I261)</f>
        <v/>
      </c>
      <c r="L261" s="10" t="str">
        <f>IF(B261="","",interp(B261,Data!$B$5:$B$464,Data!$D$5:$D$464))</f>
        <v/>
      </c>
      <c r="M261" s="10" t="str">
        <f>IF(ISERROR(L261/Data!$D$464),"",IF(L261/Data!$D$464&lt;=0.4,"Yes - No Passthroughs","No - Relase Inflows"))</f>
        <v/>
      </c>
      <c r="N261" s="13" t="str">
        <f ca="1">IF(ISERROR(IF((L261-L260-(D261/12*[1]!interp(B261,Data!$B$5:$B$464,Data!$C$5:$C$464))+E261-R261)&lt;0,0,(L261-L260-(D261/12*[1]!interp(B261,Data!$B$5:$B$464,Data!$C$5:$C$464))+E261-R261))),"",IF((L261-L260-(D261/12*[1]!interp(B261,Data!$B$5:$B$464,Data!$C$5:$C$464))+E261-R261)&lt;0,0,(L261-L260-(D261/12*[1]!interp(B261,Data!$B$5:$B$464,Data!$C$5:$C$464))+E261-R261)))</f>
        <v/>
      </c>
      <c r="O261" s="33" t="str">
        <f>IF(G261="","",interp(G261,Data!$F$5:$F$286,Data!$H$5:$H$286))</f>
        <v/>
      </c>
      <c r="P261" s="13" t="str">
        <f>IF(O261="","",IF(O261-O260-interp(G261,Data!$F$5:$F$286,Data!$G$5:$G$286)*H261/12-I261+J261&lt;0,0,O261-O260-interp(G261,Data!$F$5:$F$286,Data!$G$5:$G$286)*H261/12-I261+J261))</f>
        <v/>
      </c>
      <c r="Q261" s="12" t="str">
        <f t="shared" ca="1" si="20"/>
        <v/>
      </c>
      <c r="R261" s="31"/>
      <c r="S261" s="31"/>
      <c r="T261" s="31"/>
      <c r="U261" s="31"/>
      <c r="V261" s="17" t="str">
        <f t="shared" si="24"/>
        <v/>
      </c>
      <c r="W261" s="17" t="str">
        <f t="shared" ca="1" si="22"/>
        <v/>
      </c>
      <c r="X261" s="17" t="str">
        <f t="shared" ca="1" si="23"/>
        <v/>
      </c>
      <c r="Y261" s="17" t="str">
        <f t="shared" ca="1" si="21"/>
        <v/>
      </c>
    </row>
    <row r="262" spans="1:25" x14ac:dyDescent="0.25">
      <c r="A262" s="3">
        <v>41547</v>
      </c>
      <c r="B262" s="6"/>
      <c r="C262" s="6"/>
      <c r="D262" s="7"/>
      <c r="E262" s="7"/>
      <c r="F262" s="7"/>
      <c r="G262" s="7"/>
      <c r="H262" s="7"/>
      <c r="I262" s="7"/>
      <c r="J262" s="7"/>
      <c r="K262" s="7" t="str">
        <f t="shared" si="25"/>
        <v/>
      </c>
      <c r="L262" s="10" t="str">
        <f>IF(B262="","",interp(B262,Data!$B$5:$B$464,Data!$D$5:$D$464))</f>
        <v/>
      </c>
      <c r="M262" s="10" t="str">
        <f>IF(ISERROR(L262/Data!$D$464),"",IF(L262/Data!$D$464&lt;=0.4,"Yes - No Passthroughs","No - Relase Inflows"))</f>
        <v/>
      </c>
      <c r="N262" s="13" t="str">
        <f ca="1">IF(ISERROR(IF((L262-L261-(D262/12*[1]!interp(B262,Data!$B$5:$B$464,Data!$C$5:$C$464))+E262-R262)&lt;0,0,(L262-L261-(D262/12*[1]!interp(B262,Data!$B$5:$B$464,Data!$C$5:$C$464))+E262-R262))),"",IF((L262-L261-(D262/12*[1]!interp(B262,Data!$B$5:$B$464,Data!$C$5:$C$464))+E262-R262)&lt;0,0,(L262-L261-(D262/12*[1]!interp(B262,Data!$B$5:$B$464,Data!$C$5:$C$464))+E262-R262)))</f>
        <v/>
      </c>
      <c r="O262" s="33" t="str">
        <f>IF(G262="","",interp(G262,Data!$F$5:$F$286,Data!$H$5:$H$286))</f>
        <v/>
      </c>
      <c r="P262" s="13" t="str">
        <f>IF(O262="","",IF(O262-O261-interp(G262,Data!$F$5:$F$286,Data!$G$5:$G$286)*H262/12-I262+J262&lt;0,0,O262-O261-interp(G262,Data!$F$5:$F$286,Data!$G$5:$G$286)*H262/12-I262+J262))</f>
        <v/>
      </c>
      <c r="Q262" s="12" t="str">
        <f t="shared" ref="Q262:Q325" ca="1" si="26">IF(N262="","",N262+P262)</f>
        <v/>
      </c>
      <c r="R262" s="31"/>
      <c r="S262" s="31"/>
      <c r="T262" s="31"/>
      <c r="U262" s="31"/>
      <c r="V262" s="17" t="str">
        <f t="shared" si="24"/>
        <v/>
      </c>
      <c r="W262" s="17" t="str">
        <f t="shared" ca="1" si="22"/>
        <v/>
      </c>
      <c r="X262" s="17" t="str">
        <f t="shared" ca="1" si="23"/>
        <v/>
      </c>
      <c r="Y262" s="17" t="str">
        <f t="shared" ref="Y262:Y325" ca="1" si="27">IF(W262="","",IF(W262-X262&lt;0,0,W262-X262))</f>
        <v/>
      </c>
    </row>
    <row r="263" spans="1:25" x14ac:dyDescent="0.25">
      <c r="A263" s="3">
        <v>41548</v>
      </c>
      <c r="B263" s="6"/>
      <c r="C263" s="6"/>
      <c r="D263" s="7"/>
      <c r="E263" s="7"/>
      <c r="F263" s="7"/>
      <c r="G263" s="7"/>
      <c r="H263" s="7"/>
      <c r="I263" s="7"/>
      <c r="J263" s="7"/>
      <c r="K263" s="7" t="str">
        <f t="shared" si="25"/>
        <v/>
      </c>
      <c r="L263" s="10" t="str">
        <f>IF(B263="","",interp(B263,Data!$B$5:$B$464,Data!$D$5:$D$464))</f>
        <v/>
      </c>
      <c r="M263" s="10" t="str">
        <f>IF(ISERROR(L263/Data!$D$464),"",IF(L263/Data!$D$464&lt;=0.4,"Yes - No Passthroughs","No - Relase Inflows"))</f>
        <v/>
      </c>
      <c r="N263" s="13" t="str">
        <f ca="1">IF(ISERROR(IF((L263-L262-(D263/12*[1]!interp(B263,Data!$B$5:$B$464,Data!$C$5:$C$464))+E263-R263)&lt;0,0,(L263-L262-(D263/12*[1]!interp(B263,Data!$B$5:$B$464,Data!$C$5:$C$464))+E263-R263))),"",IF((L263-L262-(D263/12*[1]!interp(B263,Data!$B$5:$B$464,Data!$C$5:$C$464))+E263-R263)&lt;0,0,(L263-L262-(D263/12*[1]!interp(B263,Data!$B$5:$B$464,Data!$C$5:$C$464))+E263-R263)))</f>
        <v/>
      </c>
      <c r="O263" s="33" t="str">
        <f>IF(G263="","",interp(G263,Data!$F$5:$F$286,Data!$H$5:$H$286))</f>
        <v/>
      </c>
      <c r="P263" s="13" t="str">
        <f>IF(O263="","",IF(O263-O262-interp(G263,Data!$F$5:$F$286,Data!$G$5:$G$286)*H263/12-I263+J263&lt;0,0,O263-O262-interp(G263,Data!$F$5:$F$286,Data!$G$5:$G$286)*H263/12-I263+J263))</f>
        <v/>
      </c>
      <c r="Q263" s="12" t="str">
        <f t="shared" ca="1" si="26"/>
        <v/>
      </c>
      <c r="R263" s="31"/>
      <c r="S263" s="31"/>
      <c r="T263" s="31"/>
      <c r="U263" s="31"/>
      <c r="V263" s="17" t="str">
        <f t="shared" si="24"/>
        <v/>
      </c>
      <c r="W263" s="17" t="str">
        <f t="shared" ref="W263:W326" ca="1" si="28">IF(Q263="","",Q263+W262)</f>
        <v/>
      </c>
      <c r="X263" s="17" t="str">
        <f t="shared" ref="X263:X326" ca="1" si="29">IF(W263="","",X262+SUM(R263:U263))</f>
        <v/>
      </c>
      <c r="Y263" s="17" t="str">
        <f t="shared" ca="1" si="27"/>
        <v/>
      </c>
    </row>
    <row r="264" spans="1:25" x14ac:dyDescent="0.25">
      <c r="A264" s="3">
        <v>41549</v>
      </c>
      <c r="B264" s="6"/>
      <c r="C264" s="6"/>
      <c r="D264" s="7"/>
      <c r="E264" s="7"/>
      <c r="F264" s="7"/>
      <c r="G264" s="7"/>
      <c r="H264" s="7"/>
      <c r="I264" s="7"/>
      <c r="J264" s="7"/>
      <c r="K264" s="7" t="str">
        <f t="shared" si="25"/>
        <v/>
      </c>
      <c r="L264" s="10" t="str">
        <f>IF(B264="","",interp(B264,Data!$B$5:$B$464,Data!$D$5:$D$464))</f>
        <v/>
      </c>
      <c r="M264" s="10" t="str">
        <f>IF(ISERROR(L264/Data!$D$464),"",IF(L264/Data!$D$464&lt;=0.4,"Yes - No Passthroughs","No - Relase Inflows"))</f>
        <v/>
      </c>
      <c r="N264" s="13" t="str">
        <f ca="1">IF(ISERROR(IF((L264-L263-(D264/12*[1]!interp(B264,Data!$B$5:$B$464,Data!$C$5:$C$464))+E264-R264)&lt;0,0,(L264-L263-(D264/12*[1]!interp(B264,Data!$B$5:$B$464,Data!$C$5:$C$464))+E264-R264))),"",IF((L264-L263-(D264/12*[1]!interp(B264,Data!$B$5:$B$464,Data!$C$5:$C$464))+E264-R264)&lt;0,0,(L264-L263-(D264/12*[1]!interp(B264,Data!$B$5:$B$464,Data!$C$5:$C$464))+E264-R264)))</f>
        <v/>
      </c>
      <c r="O264" s="33" t="str">
        <f>IF(G264="","",interp(G264,Data!$F$5:$F$286,Data!$H$5:$H$286))</f>
        <v/>
      </c>
      <c r="P264" s="13" t="str">
        <f>IF(O264="","",IF(O264-O263-interp(G264,Data!$F$5:$F$286,Data!$G$5:$G$286)*H264/12-I264+J264&lt;0,0,O264-O263-interp(G264,Data!$F$5:$F$286,Data!$G$5:$G$286)*H264/12-I264+J264))</f>
        <v/>
      </c>
      <c r="Q264" s="12" t="str">
        <f t="shared" ca="1" si="26"/>
        <v/>
      </c>
      <c r="R264" s="31"/>
      <c r="S264" s="31"/>
      <c r="T264" s="31"/>
      <c r="U264" s="31"/>
      <c r="V264" s="17" t="str">
        <f t="shared" si="24"/>
        <v/>
      </c>
      <c r="W264" s="17" t="str">
        <f t="shared" ca="1" si="28"/>
        <v/>
      </c>
      <c r="X264" s="17" t="str">
        <f t="shared" ca="1" si="29"/>
        <v/>
      </c>
      <c r="Y264" s="17" t="str">
        <f t="shared" ca="1" si="27"/>
        <v/>
      </c>
    </row>
    <row r="265" spans="1:25" x14ac:dyDescent="0.25">
      <c r="A265" s="3">
        <v>41550</v>
      </c>
      <c r="B265" s="6"/>
      <c r="C265" s="6"/>
      <c r="D265" s="7"/>
      <c r="E265" s="7"/>
      <c r="F265" s="7"/>
      <c r="G265" s="7"/>
      <c r="H265" s="7"/>
      <c r="I265" s="7"/>
      <c r="J265" s="7"/>
      <c r="K265" s="7" t="str">
        <f t="shared" si="25"/>
        <v/>
      </c>
      <c r="L265" s="10" t="str">
        <f>IF(B265="","",interp(B265,Data!$B$5:$B$464,Data!$D$5:$D$464))</f>
        <v/>
      </c>
      <c r="M265" s="10" t="str">
        <f>IF(ISERROR(L265/Data!$D$464),"",IF(L265/Data!$D$464&lt;=0.4,"Yes - No Passthroughs","No - Relase Inflows"))</f>
        <v/>
      </c>
      <c r="N265" s="13" t="str">
        <f ca="1">IF(ISERROR(IF((L265-L264-(D265/12*[1]!interp(B265,Data!$B$5:$B$464,Data!$C$5:$C$464))+E265-R265)&lt;0,0,(L265-L264-(D265/12*[1]!interp(B265,Data!$B$5:$B$464,Data!$C$5:$C$464))+E265-R265))),"",IF((L265-L264-(D265/12*[1]!interp(B265,Data!$B$5:$B$464,Data!$C$5:$C$464))+E265-R265)&lt;0,0,(L265-L264-(D265/12*[1]!interp(B265,Data!$B$5:$B$464,Data!$C$5:$C$464))+E265-R265)))</f>
        <v/>
      </c>
      <c r="O265" s="33" t="str">
        <f>IF(G265="","",interp(G265,Data!$F$5:$F$286,Data!$H$5:$H$286))</f>
        <v/>
      </c>
      <c r="P265" s="13" t="str">
        <f>IF(O265="","",IF(O265-O264-interp(G265,Data!$F$5:$F$286,Data!$G$5:$G$286)*H265/12-I265+J265&lt;0,0,O265-O264-interp(G265,Data!$F$5:$F$286,Data!$G$5:$G$286)*H265/12-I265+J265))</f>
        <v/>
      </c>
      <c r="Q265" s="12" t="str">
        <f t="shared" ca="1" si="26"/>
        <v/>
      </c>
      <c r="R265" s="31"/>
      <c r="S265" s="31"/>
      <c r="T265" s="31"/>
      <c r="U265" s="31"/>
      <c r="V265" s="17" t="str">
        <f t="shared" si="24"/>
        <v/>
      </c>
      <c r="W265" s="17" t="str">
        <f t="shared" ca="1" si="28"/>
        <v/>
      </c>
      <c r="X265" s="17" t="str">
        <f t="shared" ca="1" si="29"/>
        <v/>
      </c>
      <c r="Y265" s="17" t="str">
        <f t="shared" ca="1" si="27"/>
        <v/>
      </c>
    </row>
    <row r="266" spans="1:25" x14ac:dyDescent="0.25">
      <c r="A266" s="3">
        <v>41551</v>
      </c>
      <c r="B266" s="6"/>
      <c r="C266" s="6"/>
      <c r="D266" s="7"/>
      <c r="E266" s="7"/>
      <c r="F266" s="7"/>
      <c r="G266" s="7"/>
      <c r="H266" s="7"/>
      <c r="I266" s="7"/>
      <c r="J266" s="7"/>
      <c r="K266" s="7" t="str">
        <f t="shared" si="25"/>
        <v/>
      </c>
      <c r="L266" s="10" t="str">
        <f>IF(B266="","",interp(B266,Data!$B$5:$B$464,Data!$D$5:$D$464))</f>
        <v/>
      </c>
      <c r="M266" s="10" t="str">
        <f>IF(ISERROR(L266/Data!$D$464),"",IF(L266/Data!$D$464&lt;=0.4,"Yes - No Passthroughs","No - Relase Inflows"))</f>
        <v/>
      </c>
      <c r="N266" s="13" t="str">
        <f ca="1">IF(ISERROR(IF((L266-L265-(D266/12*[1]!interp(B266,Data!$B$5:$B$464,Data!$C$5:$C$464))+E266-R266)&lt;0,0,(L266-L265-(D266/12*[1]!interp(B266,Data!$B$5:$B$464,Data!$C$5:$C$464))+E266-R266))),"",IF((L266-L265-(D266/12*[1]!interp(B266,Data!$B$5:$B$464,Data!$C$5:$C$464))+E266-R266)&lt;0,0,(L266-L265-(D266/12*[1]!interp(B266,Data!$B$5:$B$464,Data!$C$5:$C$464))+E266-R266)))</f>
        <v/>
      </c>
      <c r="O266" s="33" t="str">
        <f>IF(G266="","",interp(G266,Data!$F$5:$F$286,Data!$H$5:$H$286))</f>
        <v/>
      </c>
      <c r="P266" s="13" t="str">
        <f>IF(O266="","",IF(O266-O265-interp(G266,Data!$F$5:$F$286,Data!$G$5:$G$286)*H266/12-I266+J266&lt;0,0,O266-O265-interp(G266,Data!$F$5:$F$286,Data!$G$5:$G$286)*H266/12-I266+J266))</f>
        <v/>
      </c>
      <c r="Q266" s="12" t="str">
        <f t="shared" ca="1" si="26"/>
        <v/>
      </c>
      <c r="R266" s="31"/>
      <c r="S266" s="31"/>
      <c r="T266" s="31"/>
      <c r="U266" s="31"/>
      <c r="V266" s="17" t="str">
        <f t="shared" si="24"/>
        <v/>
      </c>
      <c r="W266" s="17" t="str">
        <f t="shared" ca="1" si="28"/>
        <v/>
      </c>
      <c r="X266" s="17" t="str">
        <f t="shared" ca="1" si="29"/>
        <v/>
      </c>
      <c r="Y266" s="17" t="str">
        <f t="shared" ca="1" si="27"/>
        <v/>
      </c>
    </row>
    <row r="267" spans="1:25" x14ac:dyDescent="0.25">
      <c r="A267" s="3">
        <v>41552</v>
      </c>
      <c r="B267" s="6"/>
      <c r="C267" s="6"/>
      <c r="D267" s="7"/>
      <c r="E267" s="7"/>
      <c r="F267" s="7"/>
      <c r="G267" s="7"/>
      <c r="H267" s="7"/>
      <c r="I267" s="7"/>
      <c r="J267" s="7"/>
      <c r="K267" s="7" t="str">
        <f t="shared" si="25"/>
        <v/>
      </c>
      <c r="L267" s="10" t="str">
        <f>IF(B267="","",interp(B267,Data!$B$5:$B$464,Data!$D$5:$D$464))</f>
        <v/>
      </c>
      <c r="M267" s="10" t="str">
        <f>IF(ISERROR(L267/Data!$D$464),"",IF(L267/Data!$D$464&lt;=0.4,"Yes - No Passthroughs","No - Relase Inflows"))</f>
        <v/>
      </c>
      <c r="N267" s="13" t="str">
        <f ca="1">IF(ISERROR(IF((L267-L266-(D267/12*[1]!interp(B267,Data!$B$5:$B$464,Data!$C$5:$C$464))+E267-R267)&lt;0,0,(L267-L266-(D267/12*[1]!interp(B267,Data!$B$5:$B$464,Data!$C$5:$C$464))+E267-R267))),"",IF((L267-L266-(D267/12*[1]!interp(B267,Data!$B$5:$B$464,Data!$C$5:$C$464))+E267-R267)&lt;0,0,(L267-L266-(D267/12*[1]!interp(B267,Data!$B$5:$B$464,Data!$C$5:$C$464))+E267-R267)))</f>
        <v/>
      </c>
      <c r="O267" s="33" t="str">
        <f>IF(G267="","",interp(G267,Data!$F$5:$F$286,Data!$H$5:$H$286))</f>
        <v/>
      </c>
      <c r="P267" s="13" t="str">
        <f>IF(O267="","",IF(O267-O266-interp(G267,Data!$F$5:$F$286,Data!$G$5:$G$286)*H267/12-I267+J267&lt;0,0,O267-O266-interp(G267,Data!$F$5:$F$286,Data!$G$5:$G$286)*H267/12-I267+J267))</f>
        <v/>
      </c>
      <c r="Q267" s="12" t="str">
        <f t="shared" ca="1" si="26"/>
        <v/>
      </c>
      <c r="R267" s="31"/>
      <c r="S267" s="31"/>
      <c r="T267" s="31"/>
      <c r="U267" s="31"/>
      <c r="V267" s="17" t="str">
        <f t="shared" si="24"/>
        <v/>
      </c>
      <c r="W267" s="17" t="str">
        <f t="shared" ca="1" si="28"/>
        <v/>
      </c>
      <c r="X267" s="17" t="str">
        <f t="shared" ca="1" si="29"/>
        <v/>
      </c>
      <c r="Y267" s="17" t="str">
        <f t="shared" ca="1" si="27"/>
        <v/>
      </c>
    </row>
    <row r="268" spans="1:25" x14ac:dyDescent="0.25">
      <c r="A268" s="3">
        <v>41553</v>
      </c>
      <c r="B268" s="6"/>
      <c r="C268" s="6"/>
      <c r="D268" s="7"/>
      <c r="E268" s="7"/>
      <c r="F268" s="7"/>
      <c r="G268" s="7"/>
      <c r="H268" s="7"/>
      <c r="I268" s="7"/>
      <c r="J268" s="7"/>
      <c r="K268" s="7" t="str">
        <f t="shared" si="25"/>
        <v/>
      </c>
      <c r="L268" s="10" t="str">
        <f>IF(B268="","",interp(B268,Data!$B$5:$B$464,Data!$D$5:$D$464))</f>
        <v/>
      </c>
      <c r="M268" s="10" t="str">
        <f>IF(ISERROR(L268/Data!$D$464),"",IF(L268/Data!$D$464&lt;=0.4,"Yes - No Passthroughs","No - Relase Inflows"))</f>
        <v/>
      </c>
      <c r="N268" s="13" t="str">
        <f ca="1">IF(ISERROR(IF((L268-L267-(D268/12*[1]!interp(B268,Data!$B$5:$B$464,Data!$C$5:$C$464))+E268-R268)&lt;0,0,(L268-L267-(D268/12*[1]!interp(B268,Data!$B$5:$B$464,Data!$C$5:$C$464))+E268-R268))),"",IF((L268-L267-(D268/12*[1]!interp(B268,Data!$B$5:$B$464,Data!$C$5:$C$464))+E268-R268)&lt;0,0,(L268-L267-(D268/12*[1]!interp(B268,Data!$B$5:$B$464,Data!$C$5:$C$464))+E268-R268)))</f>
        <v/>
      </c>
      <c r="O268" s="33" t="str">
        <f>IF(G268="","",interp(G268,Data!$F$5:$F$286,Data!$H$5:$H$286))</f>
        <v/>
      </c>
      <c r="P268" s="13" t="str">
        <f>IF(O268="","",IF(O268-O267-interp(G268,Data!$F$5:$F$286,Data!$G$5:$G$286)*H268/12-I268+J268&lt;0,0,O268-O267-interp(G268,Data!$F$5:$F$286,Data!$G$5:$G$286)*H268/12-I268+J268))</f>
        <v/>
      </c>
      <c r="Q268" s="12" t="str">
        <f t="shared" ca="1" si="26"/>
        <v/>
      </c>
      <c r="R268" s="31"/>
      <c r="S268" s="31"/>
      <c r="T268" s="31"/>
      <c r="U268" s="31"/>
      <c r="V268" s="17" t="str">
        <f t="shared" si="24"/>
        <v/>
      </c>
      <c r="W268" s="17" t="str">
        <f t="shared" ca="1" si="28"/>
        <v/>
      </c>
      <c r="X268" s="17" t="str">
        <f t="shared" ca="1" si="29"/>
        <v/>
      </c>
      <c r="Y268" s="17" t="str">
        <f t="shared" ca="1" si="27"/>
        <v/>
      </c>
    </row>
    <row r="269" spans="1:25" x14ac:dyDescent="0.25">
      <c r="A269" s="3">
        <v>41554</v>
      </c>
      <c r="B269" s="6"/>
      <c r="C269" s="6"/>
      <c r="D269" s="7"/>
      <c r="E269" s="7"/>
      <c r="F269" s="7"/>
      <c r="G269" s="7"/>
      <c r="H269" s="7"/>
      <c r="I269" s="7"/>
      <c r="J269" s="7"/>
      <c r="K269" s="7" t="str">
        <f t="shared" si="25"/>
        <v/>
      </c>
      <c r="L269" s="10" t="str">
        <f>IF(B269="","",interp(B269,Data!$B$5:$B$464,Data!$D$5:$D$464))</f>
        <v/>
      </c>
      <c r="M269" s="10" t="str">
        <f>IF(ISERROR(L269/Data!$D$464),"",IF(L269/Data!$D$464&lt;=0.4,"Yes - No Passthroughs","No - Relase Inflows"))</f>
        <v/>
      </c>
      <c r="N269" s="13" t="str">
        <f ca="1">IF(ISERROR(IF((L269-L268-(D269/12*[1]!interp(B269,Data!$B$5:$B$464,Data!$C$5:$C$464))+E269-R269)&lt;0,0,(L269-L268-(D269/12*[1]!interp(B269,Data!$B$5:$B$464,Data!$C$5:$C$464))+E269-R269))),"",IF((L269-L268-(D269/12*[1]!interp(B269,Data!$B$5:$B$464,Data!$C$5:$C$464))+E269-R269)&lt;0,0,(L269-L268-(D269/12*[1]!interp(B269,Data!$B$5:$B$464,Data!$C$5:$C$464))+E269-R269)))</f>
        <v/>
      </c>
      <c r="O269" s="33" t="str">
        <f>IF(G269="","",interp(G269,Data!$F$5:$F$286,Data!$H$5:$H$286))</f>
        <v/>
      </c>
      <c r="P269" s="13" t="str">
        <f>IF(O269="","",IF(O269-O268-interp(G269,Data!$F$5:$F$286,Data!$G$5:$G$286)*H269/12-I269+J269&lt;0,0,O269-O268-interp(G269,Data!$F$5:$F$286,Data!$G$5:$G$286)*H269/12-I269+J269))</f>
        <v/>
      </c>
      <c r="Q269" s="12" t="str">
        <f t="shared" ca="1" si="26"/>
        <v/>
      </c>
      <c r="R269" s="31"/>
      <c r="S269" s="31"/>
      <c r="T269" s="31"/>
      <c r="U269" s="31"/>
      <c r="V269" s="17" t="str">
        <f t="shared" ref="V269:V332" si="30">IF(ISERROR(K269+V268-U269),"",K269+V268-U269)</f>
        <v/>
      </c>
      <c r="W269" s="17" t="str">
        <f t="shared" ca="1" si="28"/>
        <v/>
      </c>
      <c r="X269" s="17" t="str">
        <f t="shared" ca="1" si="29"/>
        <v/>
      </c>
      <c r="Y269" s="17" t="str">
        <f t="shared" ca="1" si="27"/>
        <v/>
      </c>
    </row>
    <row r="270" spans="1:25" x14ac:dyDescent="0.25">
      <c r="A270" s="3">
        <v>41555</v>
      </c>
      <c r="B270" s="6"/>
      <c r="C270" s="6"/>
      <c r="D270" s="7"/>
      <c r="E270" s="7"/>
      <c r="F270" s="7"/>
      <c r="G270" s="7"/>
      <c r="H270" s="7"/>
      <c r="I270" s="7"/>
      <c r="J270" s="7"/>
      <c r="K270" s="7" t="str">
        <f t="shared" si="25"/>
        <v/>
      </c>
      <c r="L270" s="10" t="str">
        <f>IF(B270="","",interp(B270,Data!$B$5:$B$464,Data!$D$5:$D$464))</f>
        <v/>
      </c>
      <c r="M270" s="10" t="str">
        <f>IF(ISERROR(L270/Data!$D$464),"",IF(L270/Data!$D$464&lt;=0.4,"Yes - No Passthroughs","No - Relase Inflows"))</f>
        <v/>
      </c>
      <c r="N270" s="13" t="str">
        <f ca="1">IF(ISERROR(IF((L270-L269-(D270/12*[1]!interp(B270,Data!$B$5:$B$464,Data!$C$5:$C$464))+E270-R270)&lt;0,0,(L270-L269-(D270/12*[1]!interp(B270,Data!$B$5:$B$464,Data!$C$5:$C$464))+E270-R270))),"",IF((L270-L269-(D270/12*[1]!interp(B270,Data!$B$5:$B$464,Data!$C$5:$C$464))+E270-R270)&lt;0,0,(L270-L269-(D270/12*[1]!interp(B270,Data!$B$5:$B$464,Data!$C$5:$C$464))+E270-R270)))</f>
        <v/>
      </c>
      <c r="O270" s="33" t="str">
        <f>IF(G270="","",interp(G270,Data!$F$5:$F$286,Data!$H$5:$H$286))</f>
        <v/>
      </c>
      <c r="P270" s="13" t="str">
        <f>IF(O270="","",IF(O270-O269-interp(G270,Data!$F$5:$F$286,Data!$G$5:$G$286)*H270/12-I270+J270&lt;0,0,O270-O269-interp(G270,Data!$F$5:$F$286,Data!$G$5:$G$286)*H270/12-I270+J270))</f>
        <v/>
      </c>
      <c r="Q270" s="12" t="str">
        <f t="shared" ca="1" si="26"/>
        <v/>
      </c>
      <c r="R270" s="31"/>
      <c r="S270" s="31"/>
      <c r="T270" s="31"/>
      <c r="U270" s="31"/>
      <c r="V270" s="17" t="str">
        <f t="shared" si="30"/>
        <v/>
      </c>
      <c r="W270" s="17" t="str">
        <f t="shared" ca="1" si="28"/>
        <v/>
      </c>
      <c r="X270" s="17" t="str">
        <f t="shared" ca="1" si="29"/>
        <v/>
      </c>
      <c r="Y270" s="17" t="str">
        <f t="shared" ca="1" si="27"/>
        <v/>
      </c>
    </row>
    <row r="271" spans="1:25" x14ac:dyDescent="0.25">
      <c r="A271" s="3">
        <v>41556</v>
      </c>
      <c r="B271" s="6"/>
      <c r="C271" s="6"/>
      <c r="D271" s="7"/>
      <c r="E271" s="7"/>
      <c r="F271" s="7"/>
      <c r="G271" s="7"/>
      <c r="H271" s="7"/>
      <c r="I271" s="7"/>
      <c r="J271" s="7"/>
      <c r="K271" s="7" t="str">
        <f t="shared" si="25"/>
        <v/>
      </c>
      <c r="L271" s="10" t="str">
        <f>IF(B271="","",interp(B271,Data!$B$5:$B$464,Data!$D$5:$D$464))</f>
        <v/>
      </c>
      <c r="M271" s="10" t="str">
        <f>IF(ISERROR(L271/Data!$D$464),"",IF(L271/Data!$D$464&lt;=0.4,"Yes - No Passthroughs","No - Relase Inflows"))</f>
        <v/>
      </c>
      <c r="N271" s="13" t="str">
        <f ca="1">IF(ISERROR(IF((L271-L270-(D271/12*[1]!interp(B271,Data!$B$5:$B$464,Data!$C$5:$C$464))+E271-R271)&lt;0,0,(L271-L270-(D271/12*[1]!interp(B271,Data!$B$5:$B$464,Data!$C$5:$C$464))+E271-R271))),"",IF((L271-L270-(D271/12*[1]!interp(B271,Data!$B$5:$B$464,Data!$C$5:$C$464))+E271-R271)&lt;0,0,(L271-L270-(D271/12*[1]!interp(B271,Data!$B$5:$B$464,Data!$C$5:$C$464))+E271-R271)))</f>
        <v/>
      </c>
      <c r="O271" s="33" t="str">
        <f>IF(G271="","",interp(G271,Data!$F$5:$F$286,Data!$H$5:$H$286))</f>
        <v/>
      </c>
      <c r="P271" s="13" t="str">
        <f>IF(O271="","",IF(O271-O270-interp(G271,Data!$F$5:$F$286,Data!$G$5:$G$286)*H271/12-I271+J271&lt;0,0,O271-O270-interp(G271,Data!$F$5:$F$286,Data!$G$5:$G$286)*H271/12-I271+J271))</f>
        <v/>
      </c>
      <c r="Q271" s="12" t="str">
        <f t="shared" ca="1" si="26"/>
        <v/>
      </c>
      <c r="R271" s="31"/>
      <c r="S271" s="31"/>
      <c r="T271" s="31"/>
      <c r="U271" s="31"/>
      <c r="V271" s="17" t="str">
        <f t="shared" si="30"/>
        <v/>
      </c>
      <c r="W271" s="17" t="str">
        <f t="shared" ca="1" si="28"/>
        <v/>
      </c>
      <c r="X271" s="17" t="str">
        <f t="shared" ca="1" si="29"/>
        <v/>
      </c>
      <c r="Y271" s="17" t="str">
        <f t="shared" ca="1" si="27"/>
        <v/>
      </c>
    </row>
    <row r="272" spans="1:25" x14ac:dyDescent="0.25">
      <c r="A272" s="3">
        <v>41557</v>
      </c>
      <c r="B272" s="6"/>
      <c r="C272" s="6"/>
      <c r="D272" s="7"/>
      <c r="E272" s="7"/>
      <c r="F272" s="7"/>
      <c r="G272" s="7"/>
      <c r="H272" s="7"/>
      <c r="I272" s="7"/>
      <c r="J272" s="7"/>
      <c r="K272" s="7" t="str">
        <f t="shared" si="25"/>
        <v/>
      </c>
      <c r="L272" s="10" t="str">
        <f>IF(B272="","",interp(B272,Data!$B$5:$B$464,Data!$D$5:$D$464))</f>
        <v/>
      </c>
      <c r="M272" s="10" t="str">
        <f>IF(ISERROR(L272/Data!$D$464),"",IF(L272/Data!$D$464&lt;=0.4,"Yes - No Passthroughs","No - Relase Inflows"))</f>
        <v/>
      </c>
      <c r="N272" s="13" t="str">
        <f ca="1">IF(ISERROR(IF((L272-L271-(D272/12*[1]!interp(B272,Data!$B$5:$B$464,Data!$C$5:$C$464))+E272-R272)&lt;0,0,(L272-L271-(D272/12*[1]!interp(B272,Data!$B$5:$B$464,Data!$C$5:$C$464))+E272-R272))),"",IF((L272-L271-(D272/12*[1]!interp(B272,Data!$B$5:$B$464,Data!$C$5:$C$464))+E272-R272)&lt;0,0,(L272-L271-(D272/12*[1]!interp(B272,Data!$B$5:$B$464,Data!$C$5:$C$464))+E272-R272)))</f>
        <v/>
      </c>
      <c r="O272" s="33" t="str">
        <f>IF(G272="","",interp(G272,Data!$F$5:$F$286,Data!$H$5:$H$286))</f>
        <v/>
      </c>
      <c r="P272" s="13" t="str">
        <f>IF(O272="","",IF(O272-O271-interp(G272,Data!$F$5:$F$286,Data!$G$5:$G$286)*H272/12-I272+J272&lt;0,0,O272-O271-interp(G272,Data!$F$5:$F$286,Data!$G$5:$G$286)*H272/12-I272+J272))</f>
        <v/>
      </c>
      <c r="Q272" s="12" t="str">
        <f t="shared" ca="1" si="26"/>
        <v/>
      </c>
      <c r="R272" s="31"/>
      <c r="S272" s="31"/>
      <c r="T272" s="31"/>
      <c r="U272" s="31"/>
      <c r="V272" s="17" t="str">
        <f t="shared" si="30"/>
        <v/>
      </c>
      <c r="W272" s="17" t="str">
        <f t="shared" ca="1" si="28"/>
        <v/>
      </c>
      <c r="X272" s="17" t="str">
        <f t="shared" ca="1" si="29"/>
        <v/>
      </c>
      <c r="Y272" s="17" t="str">
        <f t="shared" ca="1" si="27"/>
        <v/>
      </c>
    </row>
    <row r="273" spans="1:25" x14ac:dyDescent="0.25">
      <c r="A273" s="3">
        <v>41558</v>
      </c>
      <c r="B273" s="6"/>
      <c r="C273" s="6"/>
      <c r="D273" s="7"/>
      <c r="E273" s="7"/>
      <c r="F273" s="7"/>
      <c r="G273" s="7"/>
      <c r="H273" s="7"/>
      <c r="I273" s="7"/>
      <c r="J273" s="7"/>
      <c r="K273" s="7" t="str">
        <f t="shared" si="25"/>
        <v/>
      </c>
      <c r="L273" s="10" t="str">
        <f>IF(B273="","",interp(B273,Data!$B$5:$B$464,Data!$D$5:$D$464))</f>
        <v/>
      </c>
      <c r="M273" s="10" t="str">
        <f>IF(ISERROR(L273/Data!$D$464),"",IF(L273/Data!$D$464&lt;=0.4,"Yes - No Passthroughs","No - Relase Inflows"))</f>
        <v/>
      </c>
      <c r="N273" s="13" t="str">
        <f ca="1">IF(ISERROR(IF((L273-L272-(D273/12*[1]!interp(B273,Data!$B$5:$B$464,Data!$C$5:$C$464))+E273-R273)&lt;0,0,(L273-L272-(D273/12*[1]!interp(B273,Data!$B$5:$B$464,Data!$C$5:$C$464))+E273-R273))),"",IF((L273-L272-(D273/12*[1]!interp(B273,Data!$B$5:$B$464,Data!$C$5:$C$464))+E273-R273)&lt;0,0,(L273-L272-(D273/12*[1]!interp(B273,Data!$B$5:$B$464,Data!$C$5:$C$464))+E273-R273)))</f>
        <v/>
      </c>
      <c r="O273" s="33" t="str">
        <f>IF(G273="","",interp(G273,Data!$F$5:$F$286,Data!$H$5:$H$286))</f>
        <v/>
      </c>
      <c r="P273" s="13" t="str">
        <f>IF(O273="","",IF(O273-O272-interp(G273,Data!$F$5:$F$286,Data!$G$5:$G$286)*H273/12-I273+J273&lt;0,0,O273-O272-interp(G273,Data!$F$5:$F$286,Data!$G$5:$G$286)*H273/12-I273+J273))</f>
        <v/>
      </c>
      <c r="Q273" s="12" t="str">
        <f t="shared" ca="1" si="26"/>
        <v/>
      </c>
      <c r="R273" s="31"/>
      <c r="S273" s="31"/>
      <c r="T273" s="31"/>
      <c r="U273" s="31"/>
      <c r="V273" s="17" t="str">
        <f t="shared" si="30"/>
        <v/>
      </c>
      <c r="W273" s="17" t="str">
        <f t="shared" ca="1" si="28"/>
        <v/>
      </c>
      <c r="X273" s="17" t="str">
        <f t="shared" ca="1" si="29"/>
        <v/>
      </c>
      <c r="Y273" s="17" t="str">
        <f t="shared" ca="1" si="27"/>
        <v/>
      </c>
    </row>
    <row r="274" spans="1:25" x14ac:dyDescent="0.25">
      <c r="A274" s="3">
        <v>41559</v>
      </c>
      <c r="B274" s="6"/>
      <c r="C274" s="6"/>
      <c r="D274" s="7"/>
      <c r="E274" s="7"/>
      <c r="F274" s="7"/>
      <c r="G274" s="7"/>
      <c r="H274" s="7"/>
      <c r="I274" s="7"/>
      <c r="J274" s="7"/>
      <c r="K274" s="7" t="str">
        <f t="shared" si="25"/>
        <v/>
      </c>
      <c r="L274" s="10" t="str">
        <f>IF(B274="","",interp(B274,Data!$B$5:$B$464,Data!$D$5:$D$464))</f>
        <v/>
      </c>
      <c r="M274" s="10" t="str">
        <f>IF(ISERROR(L274/Data!$D$464),"",IF(L274/Data!$D$464&lt;=0.4,"Yes - No Passthroughs","No - Relase Inflows"))</f>
        <v/>
      </c>
      <c r="N274" s="13" t="str">
        <f ca="1">IF(ISERROR(IF((L274-L273-(D274/12*[1]!interp(B274,Data!$B$5:$B$464,Data!$C$5:$C$464))+E274-R274)&lt;0,0,(L274-L273-(D274/12*[1]!interp(B274,Data!$B$5:$B$464,Data!$C$5:$C$464))+E274-R274))),"",IF((L274-L273-(D274/12*[1]!interp(B274,Data!$B$5:$B$464,Data!$C$5:$C$464))+E274-R274)&lt;0,0,(L274-L273-(D274/12*[1]!interp(B274,Data!$B$5:$B$464,Data!$C$5:$C$464))+E274-R274)))</f>
        <v/>
      </c>
      <c r="O274" s="33" t="str">
        <f>IF(G274="","",interp(G274,Data!$F$5:$F$286,Data!$H$5:$H$286))</f>
        <v/>
      </c>
      <c r="P274" s="13" t="str">
        <f>IF(O274="","",IF(O274-O273-interp(G274,Data!$F$5:$F$286,Data!$G$5:$G$286)*H274/12-I274+J274&lt;0,0,O274-O273-interp(G274,Data!$F$5:$F$286,Data!$G$5:$G$286)*H274/12-I274+J274))</f>
        <v/>
      </c>
      <c r="Q274" s="12" t="str">
        <f t="shared" ca="1" si="26"/>
        <v/>
      </c>
      <c r="R274" s="31"/>
      <c r="S274" s="31"/>
      <c r="T274" s="31"/>
      <c r="U274" s="31"/>
      <c r="V274" s="17" t="str">
        <f t="shared" si="30"/>
        <v/>
      </c>
      <c r="W274" s="17" t="str">
        <f t="shared" ca="1" si="28"/>
        <v/>
      </c>
      <c r="X274" s="17" t="str">
        <f t="shared" ca="1" si="29"/>
        <v/>
      </c>
      <c r="Y274" s="17" t="str">
        <f t="shared" ca="1" si="27"/>
        <v/>
      </c>
    </row>
    <row r="275" spans="1:25" x14ac:dyDescent="0.25">
      <c r="A275" s="3">
        <v>41560</v>
      </c>
      <c r="B275" s="6"/>
      <c r="C275" s="6"/>
      <c r="D275" s="7"/>
      <c r="E275" s="7"/>
      <c r="F275" s="7"/>
      <c r="G275" s="7"/>
      <c r="H275" s="7"/>
      <c r="I275" s="7"/>
      <c r="J275" s="7"/>
      <c r="K275" s="7" t="str">
        <f t="shared" si="25"/>
        <v/>
      </c>
      <c r="L275" s="10" t="str">
        <f>IF(B275="","",interp(B275,Data!$B$5:$B$464,Data!$D$5:$D$464))</f>
        <v/>
      </c>
      <c r="M275" s="10" t="str">
        <f>IF(ISERROR(L275/Data!$D$464),"",IF(L275/Data!$D$464&lt;=0.4,"Yes - No Passthroughs","No - Relase Inflows"))</f>
        <v/>
      </c>
      <c r="N275" s="13" t="str">
        <f ca="1">IF(ISERROR(IF((L275-L274-(D275/12*[1]!interp(B275,Data!$B$5:$B$464,Data!$C$5:$C$464))+E275-R275)&lt;0,0,(L275-L274-(D275/12*[1]!interp(B275,Data!$B$5:$B$464,Data!$C$5:$C$464))+E275-R275))),"",IF((L275-L274-(D275/12*[1]!interp(B275,Data!$B$5:$B$464,Data!$C$5:$C$464))+E275-R275)&lt;0,0,(L275-L274-(D275/12*[1]!interp(B275,Data!$B$5:$B$464,Data!$C$5:$C$464))+E275-R275)))</f>
        <v/>
      </c>
      <c r="O275" s="33" t="str">
        <f>IF(G275="","",interp(G275,Data!$F$5:$F$286,Data!$H$5:$H$286))</f>
        <v/>
      </c>
      <c r="P275" s="13" t="str">
        <f>IF(O275="","",IF(O275-O274-interp(G275,Data!$F$5:$F$286,Data!$G$5:$G$286)*H275/12-I275+J275&lt;0,0,O275-O274-interp(G275,Data!$F$5:$F$286,Data!$G$5:$G$286)*H275/12-I275+J275))</f>
        <v/>
      </c>
      <c r="Q275" s="12" t="str">
        <f t="shared" ca="1" si="26"/>
        <v/>
      </c>
      <c r="R275" s="31"/>
      <c r="S275" s="31"/>
      <c r="T275" s="31"/>
      <c r="U275" s="31"/>
      <c r="V275" s="17" t="str">
        <f t="shared" si="30"/>
        <v/>
      </c>
      <c r="W275" s="17" t="str">
        <f t="shared" ca="1" si="28"/>
        <v/>
      </c>
      <c r="X275" s="17" t="str">
        <f t="shared" ca="1" si="29"/>
        <v/>
      </c>
      <c r="Y275" s="17" t="str">
        <f t="shared" ca="1" si="27"/>
        <v/>
      </c>
    </row>
    <row r="276" spans="1:25" x14ac:dyDescent="0.25">
      <c r="A276" s="3">
        <v>41561</v>
      </c>
      <c r="B276" s="6"/>
      <c r="C276" s="6"/>
      <c r="D276" s="7"/>
      <c r="E276" s="7"/>
      <c r="F276" s="7"/>
      <c r="G276" s="7"/>
      <c r="H276" s="7"/>
      <c r="I276" s="7"/>
      <c r="J276" s="7"/>
      <c r="K276" s="7" t="str">
        <f t="shared" si="25"/>
        <v/>
      </c>
      <c r="L276" s="10" t="str">
        <f>IF(B276="","",interp(B276,Data!$B$5:$B$464,Data!$D$5:$D$464))</f>
        <v/>
      </c>
      <c r="M276" s="10" t="str">
        <f>IF(ISERROR(L276/Data!$D$464),"",IF(L276/Data!$D$464&lt;=0.4,"Yes - No Passthroughs","No - Relase Inflows"))</f>
        <v/>
      </c>
      <c r="N276" s="13" t="str">
        <f ca="1">IF(ISERROR(IF((L276-L275-(D276/12*[1]!interp(B276,Data!$B$5:$B$464,Data!$C$5:$C$464))+E276-R276)&lt;0,0,(L276-L275-(D276/12*[1]!interp(B276,Data!$B$5:$B$464,Data!$C$5:$C$464))+E276-R276))),"",IF((L276-L275-(D276/12*[1]!interp(B276,Data!$B$5:$B$464,Data!$C$5:$C$464))+E276-R276)&lt;0,0,(L276-L275-(D276/12*[1]!interp(B276,Data!$B$5:$B$464,Data!$C$5:$C$464))+E276-R276)))</f>
        <v/>
      </c>
      <c r="O276" s="33" t="str">
        <f>IF(G276="","",interp(G276,Data!$F$5:$F$286,Data!$H$5:$H$286))</f>
        <v/>
      </c>
      <c r="P276" s="13" t="str">
        <f>IF(O276="","",IF(O276-O275-interp(G276,Data!$F$5:$F$286,Data!$G$5:$G$286)*H276/12-I276+J276&lt;0,0,O276-O275-interp(G276,Data!$F$5:$F$286,Data!$G$5:$G$286)*H276/12-I276+J276))</f>
        <v/>
      </c>
      <c r="Q276" s="12" t="str">
        <f t="shared" ca="1" si="26"/>
        <v/>
      </c>
      <c r="R276" s="31"/>
      <c r="S276" s="31"/>
      <c r="T276" s="31"/>
      <c r="U276" s="31"/>
      <c r="V276" s="17" t="str">
        <f t="shared" si="30"/>
        <v/>
      </c>
      <c r="W276" s="17" t="str">
        <f t="shared" ca="1" si="28"/>
        <v/>
      </c>
      <c r="X276" s="17" t="str">
        <f t="shared" ca="1" si="29"/>
        <v/>
      </c>
      <c r="Y276" s="17" t="str">
        <f t="shared" ca="1" si="27"/>
        <v/>
      </c>
    </row>
    <row r="277" spans="1:25" x14ac:dyDescent="0.25">
      <c r="A277" s="3">
        <v>41562</v>
      </c>
      <c r="B277" s="6"/>
      <c r="C277" s="6"/>
      <c r="D277" s="7"/>
      <c r="E277" s="7"/>
      <c r="F277" s="7"/>
      <c r="G277" s="7"/>
      <c r="H277" s="7"/>
      <c r="I277" s="7"/>
      <c r="J277" s="7"/>
      <c r="K277" s="7" t="str">
        <f t="shared" si="25"/>
        <v/>
      </c>
      <c r="L277" s="10" t="str">
        <f>IF(B277="","",interp(B277,Data!$B$5:$B$464,Data!$D$5:$D$464))</f>
        <v/>
      </c>
      <c r="M277" s="10" t="str">
        <f>IF(ISERROR(L277/Data!$D$464),"",IF(L277/Data!$D$464&lt;=0.4,"Yes - No Passthroughs","No - Relase Inflows"))</f>
        <v/>
      </c>
      <c r="N277" s="13" t="str">
        <f ca="1">IF(ISERROR(IF((L277-L276-(D277/12*[1]!interp(B277,Data!$B$5:$B$464,Data!$C$5:$C$464))+E277-R277)&lt;0,0,(L277-L276-(D277/12*[1]!interp(B277,Data!$B$5:$B$464,Data!$C$5:$C$464))+E277-R277))),"",IF((L277-L276-(D277/12*[1]!interp(B277,Data!$B$5:$B$464,Data!$C$5:$C$464))+E277-R277)&lt;0,0,(L277-L276-(D277/12*[1]!interp(B277,Data!$B$5:$B$464,Data!$C$5:$C$464))+E277-R277)))</f>
        <v/>
      </c>
      <c r="O277" s="33" t="str">
        <f>IF(G277="","",interp(G277,Data!$F$5:$F$286,Data!$H$5:$H$286))</f>
        <v/>
      </c>
      <c r="P277" s="13" t="str">
        <f>IF(O277="","",IF(O277-O276-interp(G277,Data!$F$5:$F$286,Data!$G$5:$G$286)*H277/12-I277+J277&lt;0,0,O277-O276-interp(G277,Data!$F$5:$F$286,Data!$G$5:$G$286)*H277/12-I277+J277))</f>
        <v/>
      </c>
      <c r="Q277" s="12" t="str">
        <f t="shared" ca="1" si="26"/>
        <v/>
      </c>
      <c r="R277" s="31"/>
      <c r="S277" s="31"/>
      <c r="T277" s="31"/>
      <c r="U277" s="31"/>
      <c r="V277" s="17" t="str">
        <f t="shared" si="30"/>
        <v/>
      </c>
      <c r="W277" s="17" t="str">
        <f t="shared" ca="1" si="28"/>
        <v/>
      </c>
      <c r="X277" s="17" t="str">
        <f t="shared" ca="1" si="29"/>
        <v/>
      </c>
      <c r="Y277" s="17" t="str">
        <f t="shared" ca="1" si="27"/>
        <v/>
      </c>
    </row>
    <row r="278" spans="1:25" x14ac:dyDescent="0.25">
      <c r="A278" s="3">
        <v>41563</v>
      </c>
      <c r="B278" s="6"/>
      <c r="C278" s="6"/>
      <c r="D278" s="7"/>
      <c r="E278" s="7"/>
      <c r="F278" s="7"/>
      <c r="G278" s="7"/>
      <c r="H278" s="7"/>
      <c r="I278" s="7"/>
      <c r="J278" s="7"/>
      <c r="K278" s="7" t="str">
        <f t="shared" si="25"/>
        <v/>
      </c>
      <c r="L278" s="10" t="str">
        <f>IF(B278="","",interp(B278,Data!$B$5:$B$464,Data!$D$5:$D$464))</f>
        <v/>
      </c>
      <c r="M278" s="10" t="str">
        <f>IF(ISERROR(L278/Data!$D$464),"",IF(L278/Data!$D$464&lt;=0.4,"Yes - No Passthroughs","No - Relase Inflows"))</f>
        <v/>
      </c>
      <c r="N278" s="13" t="str">
        <f ca="1">IF(ISERROR(IF((L278-L277-(D278/12*[1]!interp(B278,Data!$B$5:$B$464,Data!$C$5:$C$464))+E278-R278)&lt;0,0,(L278-L277-(D278/12*[1]!interp(B278,Data!$B$5:$B$464,Data!$C$5:$C$464))+E278-R278))),"",IF((L278-L277-(D278/12*[1]!interp(B278,Data!$B$5:$B$464,Data!$C$5:$C$464))+E278-R278)&lt;0,0,(L278-L277-(D278/12*[1]!interp(B278,Data!$B$5:$B$464,Data!$C$5:$C$464))+E278-R278)))</f>
        <v/>
      </c>
      <c r="O278" s="33" t="str">
        <f>IF(G278="","",interp(G278,Data!$F$5:$F$286,Data!$H$5:$H$286))</f>
        <v/>
      </c>
      <c r="P278" s="13" t="str">
        <f>IF(O278="","",IF(O278-O277-interp(G278,Data!$F$5:$F$286,Data!$G$5:$G$286)*H278/12-I278+J278&lt;0,0,O278-O277-interp(G278,Data!$F$5:$F$286,Data!$G$5:$G$286)*H278/12-I278+J278))</f>
        <v/>
      </c>
      <c r="Q278" s="12" t="str">
        <f t="shared" ca="1" si="26"/>
        <v/>
      </c>
      <c r="R278" s="31"/>
      <c r="S278" s="31"/>
      <c r="T278" s="31"/>
      <c r="U278" s="31"/>
      <c r="V278" s="17" t="str">
        <f t="shared" si="30"/>
        <v/>
      </c>
      <c r="W278" s="17" t="str">
        <f t="shared" ca="1" si="28"/>
        <v/>
      </c>
      <c r="X278" s="17" t="str">
        <f t="shared" ca="1" si="29"/>
        <v/>
      </c>
      <c r="Y278" s="17" t="str">
        <f t="shared" ca="1" si="27"/>
        <v/>
      </c>
    </row>
    <row r="279" spans="1:25" x14ac:dyDescent="0.25">
      <c r="A279" s="3">
        <v>41564</v>
      </c>
      <c r="B279" s="6"/>
      <c r="C279" s="6"/>
      <c r="D279" s="7"/>
      <c r="E279" s="7"/>
      <c r="F279" s="7"/>
      <c r="G279" s="7"/>
      <c r="H279" s="7"/>
      <c r="I279" s="7"/>
      <c r="J279" s="7"/>
      <c r="K279" s="7" t="str">
        <f t="shared" si="25"/>
        <v/>
      </c>
      <c r="L279" s="10" t="str">
        <f>IF(B279="","",interp(B279,Data!$B$5:$B$464,Data!$D$5:$D$464))</f>
        <v/>
      </c>
      <c r="M279" s="10" t="str">
        <f>IF(ISERROR(L279/Data!$D$464),"",IF(L279/Data!$D$464&lt;=0.4,"Yes - No Passthroughs","No - Relase Inflows"))</f>
        <v/>
      </c>
      <c r="N279" s="13" t="str">
        <f ca="1">IF(ISERROR(IF((L279-L278-(D279/12*[1]!interp(B279,Data!$B$5:$B$464,Data!$C$5:$C$464))+E279-R279)&lt;0,0,(L279-L278-(D279/12*[1]!interp(B279,Data!$B$5:$B$464,Data!$C$5:$C$464))+E279-R279))),"",IF((L279-L278-(D279/12*[1]!interp(B279,Data!$B$5:$B$464,Data!$C$5:$C$464))+E279-R279)&lt;0,0,(L279-L278-(D279/12*[1]!interp(B279,Data!$B$5:$B$464,Data!$C$5:$C$464))+E279-R279)))</f>
        <v/>
      </c>
      <c r="O279" s="33" t="str">
        <f>IF(G279="","",interp(G279,Data!$F$5:$F$286,Data!$H$5:$H$286))</f>
        <v/>
      </c>
      <c r="P279" s="13" t="str">
        <f>IF(O279="","",IF(O279-O278-interp(G279,Data!$F$5:$F$286,Data!$G$5:$G$286)*H279/12-I279+J279&lt;0,0,O279-O278-interp(G279,Data!$F$5:$F$286,Data!$G$5:$G$286)*H279/12-I279+J279))</f>
        <v/>
      </c>
      <c r="Q279" s="12" t="str">
        <f t="shared" ca="1" si="26"/>
        <v/>
      </c>
      <c r="R279" s="31"/>
      <c r="S279" s="31"/>
      <c r="T279" s="31"/>
      <c r="U279" s="31"/>
      <c r="V279" s="17" t="str">
        <f t="shared" si="30"/>
        <v/>
      </c>
      <c r="W279" s="17" t="str">
        <f t="shared" ca="1" si="28"/>
        <v/>
      </c>
      <c r="X279" s="17" t="str">
        <f t="shared" ca="1" si="29"/>
        <v/>
      </c>
      <c r="Y279" s="17" t="str">
        <f t="shared" ca="1" si="27"/>
        <v/>
      </c>
    </row>
    <row r="280" spans="1:25" x14ac:dyDescent="0.25">
      <c r="A280" s="3">
        <v>41565</v>
      </c>
      <c r="B280" s="6"/>
      <c r="C280" s="6"/>
      <c r="D280" s="7"/>
      <c r="E280" s="7"/>
      <c r="F280" s="7"/>
      <c r="G280" s="7"/>
      <c r="H280" s="7"/>
      <c r="I280" s="7"/>
      <c r="J280" s="7"/>
      <c r="K280" s="7" t="str">
        <f t="shared" si="25"/>
        <v/>
      </c>
      <c r="L280" s="10" t="str">
        <f>IF(B280="","",interp(B280,Data!$B$5:$B$464,Data!$D$5:$D$464))</f>
        <v/>
      </c>
      <c r="M280" s="10" t="str">
        <f>IF(ISERROR(L280/Data!$D$464),"",IF(L280/Data!$D$464&lt;=0.4,"Yes - No Passthroughs","No - Relase Inflows"))</f>
        <v/>
      </c>
      <c r="N280" s="13" t="str">
        <f ca="1">IF(ISERROR(IF((L280-L279-(D280/12*[1]!interp(B280,Data!$B$5:$B$464,Data!$C$5:$C$464))+E280-R280)&lt;0,0,(L280-L279-(D280/12*[1]!interp(B280,Data!$B$5:$B$464,Data!$C$5:$C$464))+E280-R280))),"",IF((L280-L279-(D280/12*[1]!interp(B280,Data!$B$5:$B$464,Data!$C$5:$C$464))+E280-R280)&lt;0,0,(L280-L279-(D280/12*[1]!interp(B280,Data!$B$5:$B$464,Data!$C$5:$C$464))+E280-R280)))</f>
        <v/>
      </c>
      <c r="O280" s="33" t="str">
        <f>IF(G280="","",interp(G280,Data!$F$5:$F$286,Data!$H$5:$H$286))</f>
        <v/>
      </c>
      <c r="P280" s="13" t="str">
        <f>IF(O280="","",IF(O280-O279-interp(G280,Data!$F$5:$F$286,Data!$G$5:$G$286)*H280/12-I280+J280&lt;0,0,O280-O279-interp(G280,Data!$F$5:$F$286,Data!$G$5:$G$286)*H280/12-I280+J280))</f>
        <v/>
      </c>
      <c r="Q280" s="12" t="str">
        <f t="shared" ca="1" si="26"/>
        <v/>
      </c>
      <c r="R280" s="31"/>
      <c r="S280" s="31"/>
      <c r="T280" s="31"/>
      <c r="U280" s="31"/>
      <c r="V280" s="17" t="str">
        <f t="shared" si="30"/>
        <v/>
      </c>
      <c r="W280" s="17" t="str">
        <f t="shared" ca="1" si="28"/>
        <v/>
      </c>
      <c r="X280" s="17" t="str">
        <f t="shared" ca="1" si="29"/>
        <v/>
      </c>
      <c r="Y280" s="17" t="str">
        <f t="shared" ca="1" si="27"/>
        <v/>
      </c>
    </row>
    <row r="281" spans="1:25" x14ac:dyDescent="0.25">
      <c r="A281" s="3">
        <v>41566</v>
      </c>
      <c r="B281" s="6"/>
      <c r="C281" s="6"/>
      <c r="D281" s="7"/>
      <c r="E281" s="7"/>
      <c r="F281" s="7"/>
      <c r="G281" s="7"/>
      <c r="H281" s="7"/>
      <c r="I281" s="7"/>
      <c r="J281" s="7"/>
      <c r="K281" s="7" t="str">
        <f t="shared" si="25"/>
        <v/>
      </c>
      <c r="L281" s="10" t="str">
        <f>IF(B281="","",interp(B281,Data!$B$5:$B$464,Data!$D$5:$D$464))</f>
        <v/>
      </c>
      <c r="M281" s="10" t="str">
        <f>IF(ISERROR(L281/Data!$D$464),"",IF(L281/Data!$D$464&lt;=0.4,"Yes - No Passthroughs","No - Relase Inflows"))</f>
        <v/>
      </c>
      <c r="N281" s="13" t="str">
        <f ca="1">IF(ISERROR(IF((L281-L280-(D281/12*[1]!interp(B281,Data!$B$5:$B$464,Data!$C$5:$C$464))+E281-R281)&lt;0,0,(L281-L280-(D281/12*[1]!interp(B281,Data!$B$5:$B$464,Data!$C$5:$C$464))+E281-R281))),"",IF((L281-L280-(D281/12*[1]!interp(B281,Data!$B$5:$B$464,Data!$C$5:$C$464))+E281-R281)&lt;0,0,(L281-L280-(D281/12*[1]!interp(B281,Data!$B$5:$B$464,Data!$C$5:$C$464))+E281-R281)))</f>
        <v/>
      </c>
      <c r="O281" s="33" t="str">
        <f>IF(G281="","",interp(G281,Data!$F$5:$F$286,Data!$H$5:$H$286))</f>
        <v/>
      </c>
      <c r="P281" s="13" t="str">
        <f>IF(O281="","",IF(O281-O280-interp(G281,Data!$F$5:$F$286,Data!$G$5:$G$286)*H281/12-I281+J281&lt;0,0,O281-O280-interp(G281,Data!$F$5:$F$286,Data!$G$5:$G$286)*H281/12-I281+J281))</f>
        <v/>
      </c>
      <c r="Q281" s="12" t="str">
        <f t="shared" ca="1" si="26"/>
        <v/>
      </c>
      <c r="R281" s="31"/>
      <c r="S281" s="31"/>
      <c r="T281" s="31"/>
      <c r="U281" s="31"/>
      <c r="V281" s="17" t="str">
        <f t="shared" si="30"/>
        <v/>
      </c>
      <c r="W281" s="17" t="str">
        <f t="shared" ca="1" si="28"/>
        <v/>
      </c>
      <c r="X281" s="17" t="str">
        <f t="shared" ca="1" si="29"/>
        <v/>
      </c>
      <c r="Y281" s="17" t="str">
        <f t="shared" ca="1" si="27"/>
        <v/>
      </c>
    </row>
    <row r="282" spans="1:25" x14ac:dyDescent="0.25">
      <c r="A282" s="3">
        <v>41567</v>
      </c>
      <c r="B282" s="6"/>
      <c r="C282" s="6"/>
      <c r="D282" s="7"/>
      <c r="E282" s="7"/>
      <c r="F282" s="7"/>
      <c r="G282" s="7"/>
      <c r="H282" s="7"/>
      <c r="I282" s="7"/>
      <c r="J282" s="7"/>
      <c r="K282" s="7" t="str">
        <f t="shared" si="25"/>
        <v/>
      </c>
      <c r="L282" s="10" t="str">
        <f>IF(B282="","",interp(B282,Data!$B$5:$B$464,Data!$D$5:$D$464))</f>
        <v/>
      </c>
      <c r="M282" s="10" t="str">
        <f>IF(ISERROR(L282/Data!$D$464),"",IF(L282/Data!$D$464&lt;=0.4,"Yes - No Passthroughs","No - Relase Inflows"))</f>
        <v/>
      </c>
      <c r="N282" s="13" t="str">
        <f ca="1">IF(ISERROR(IF((L282-L281-(D282/12*[1]!interp(B282,Data!$B$5:$B$464,Data!$C$5:$C$464))+E282-R282)&lt;0,0,(L282-L281-(D282/12*[1]!interp(B282,Data!$B$5:$B$464,Data!$C$5:$C$464))+E282-R282))),"",IF((L282-L281-(D282/12*[1]!interp(B282,Data!$B$5:$B$464,Data!$C$5:$C$464))+E282-R282)&lt;0,0,(L282-L281-(D282/12*[1]!interp(B282,Data!$B$5:$B$464,Data!$C$5:$C$464))+E282-R282)))</f>
        <v/>
      </c>
      <c r="O282" s="33" t="str">
        <f>IF(G282="","",interp(G282,Data!$F$5:$F$286,Data!$H$5:$H$286))</f>
        <v/>
      </c>
      <c r="P282" s="13" t="str">
        <f>IF(O282="","",IF(O282-O281-interp(G282,Data!$F$5:$F$286,Data!$G$5:$G$286)*H282/12-I282+J282&lt;0,0,O282-O281-interp(G282,Data!$F$5:$F$286,Data!$G$5:$G$286)*H282/12-I282+J282))</f>
        <v/>
      </c>
      <c r="Q282" s="12" t="str">
        <f t="shared" ca="1" si="26"/>
        <v/>
      </c>
      <c r="R282" s="31"/>
      <c r="S282" s="31"/>
      <c r="T282" s="31"/>
      <c r="U282" s="31"/>
      <c r="V282" s="17" t="str">
        <f t="shared" si="30"/>
        <v/>
      </c>
      <c r="W282" s="17" t="str">
        <f t="shared" ca="1" si="28"/>
        <v/>
      </c>
      <c r="X282" s="17" t="str">
        <f t="shared" ca="1" si="29"/>
        <v/>
      </c>
      <c r="Y282" s="17" t="str">
        <f t="shared" ca="1" si="27"/>
        <v/>
      </c>
    </row>
    <row r="283" spans="1:25" x14ac:dyDescent="0.25">
      <c r="A283" s="3">
        <v>41568</v>
      </c>
      <c r="B283" s="6"/>
      <c r="C283" s="6"/>
      <c r="D283" s="7"/>
      <c r="E283" s="7"/>
      <c r="F283" s="7"/>
      <c r="G283" s="7"/>
      <c r="H283" s="7"/>
      <c r="I283" s="7"/>
      <c r="J283" s="7"/>
      <c r="K283" s="7" t="str">
        <f t="shared" si="25"/>
        <v/>
      </c>
      <c r="L283" s="10" t="str">
        <f>IF(B283="","",interp(B283,Data!$B$5:$B$464,Data!$D$5:$D$464))</f>
        <v/>
      </c>
      <c r="M283" s="10" t="str">
        <f>IF(ISERROR(L283/Data!$D$464),"",IF(L283/Data!$D$464&lt;=0.4,"Yes - No Passthroughs","No - Relase Inflows"))</f>
        <v/>
      </c>
      <c r="N283" s="13" t="str">
        <f ca="1">IF(ISERROR(IF((L283-L282-(D283/12*[1]!interp(B283,Data!$B$5:$B$464,Data!$C$5:$C$464))+E283-R283)&lt;0,0,(L283-L282-(D283/12*[1]!interp(B283,Data!$B$5:$B$464,Data!$C$5:$C$464))+E283-R283))),"",IF((L283-L282-(D283/12*[1]!interp(B283,Data!$B$5:$B$464,Data!$C$5:$C$464))+E283-R283)&lt;0,0,(L283-L282-(D283/12*[1]!interp(B283,Data!$B$5:$B$464,Data!$C$5:$C$464))+E283-R283)))</f>
        <v/>
      </c>
      <c r="O283" s="33" t="str">
        <f>IF(G283="","",interp(G283,Data!$F$5:$F$286,Data!$H$5:$H$286))</f>
        <v/>
      </c>
      <c r="P283" s="13" t="str">
        <f>IF(O283="","",IF(O283-O282-interp(G283,Data!$F$5:$F$286,Data!$G$5:$G$286)*H283/12-I283+J283&lt;0,0,O283-O282-interp(G283,Data!$F$5:$F$286,Data!$G$5:$G$286)*H283/12-I283+J283))</f>
        <v/>
      </c>
      <c r="Q283" s="12" t="str">
        <f t="shared" ca="1" si="26"/>
        <v/>
      </c>
      <c r="R283" s="31"/>
      <c r="S283" s="31"/>
      <c r="T283" s="31"/>
      <c r="U283" s="31"/>
      <c r="V283" s="17" t="str">
        <f t="shared" si="30"/>
        <v/>
      </c>
      <c r="W283" s="17" t="str">
        <f t="shared" ca="1" si="28"/>
        <v/>
      </c>
      <c r="X283" s="17" t="str">
        <f t="shared" ca="1" si="29"/>
        <v/>
      </c>
      <c r="Y283" s="17" t="str">
        <f t="shared" ca="1" si="27"/>
        <v/>
      </c>
    </row>
    <row r="284" spans="1:25" x14ac:dyDescent="0.25">
      <c r="A284" s="3">
        <v>41569</v>
      </c>
      <c r="B284" s="6"/>
      <c r="C284" s="6"/>
      <c r="D284" s="7"/>
      <c r="E284" s="7"/>
      <c r="F284" s="7"/>
      <c r="G284" s="7"/>
      <c r="H284" s="7"/>
      <c r="I284" s="7"/>
      <c r="J284" s="7"/>
      <c r="K284" s="7" t="str">
        <f t="shared" si="25"/>
        <v/>
      </c>
      <c r="L284" s="10" t="str">
        <f>IF(B284="","",interp(B284,Data!$B$5:$B$464,Data!$D$5:$D$464))</f>
        <v/>
      </c>
      <c r="M284" s="10" t="str">
        <f>IF(ISERROR(L284/Data!$D$464),"",IF(L284/Data!$D$464&lt;=0.4,"Yes - No Passthroughs","No - Relase Inflows"))</f>
        <v/>
      </c>
      <c r="N284" s="13" t="str">
        <f ca="1">IF(ISERROR(IF((L284-L283-(D284/12*[1]!interp(B284,Data!$B$5:$B$464,Data!$C$5:$C$464))+E284-R284)&lt;0,0,(L284-L283-(D284/12*[1]!interp(B284,Data!$B$5:$B$464,Data!$C$5:$C$464))+E284-R284))),"",IF((L284-L283-(D284/12*[1]!interp(B284,Data!$B$5:$B$464,Data!$C$5:$C$464))+E284-R284)&lt;0,0,(L284-L283-(D284/12*[1]!interp(B284,Data!$B$5:$B$464,Data!$C$5:$C$464))+E284-R284)))</f>
        <v/>
      </c>
      <c r="O284" s="33" t="str">
        <f>IF(G284="","",interp(G284,Data!$F$5:$F$286,Data!$H$5:$H$286))</f>
        <v/>
      </c>
      <c r="P284" s="13" t="str">
        <f>IF(O284="","",IF(O284-O283-interp(G284,Data!$F$5:$F$286,Data!$G$5:$G$286)*H284/12-I284+J284&lt;0,0,O284-O283-interp(G284,Data!$F$5:$F$286,Data!$G$5:$G$286)*H284/12-I284+J284))</f>
        <v/>
      </c>
      <c r="Q284" s="12" t="str">
        <f t="shared" ca="1" si="26"/>
        <v/>
      </c>
      <c r="R284" s="31"/>
      <c r="S284" s="31"/>
      <c r="T284" s="31"/>
      <c r="U284" s="31"/>
      <c r="V284" s="17" t="str">
        <f t="shared" si="30"/>
        <v/>
      </c>
      <c r="W284" s="17" t="str">
        <f t="shared" ca="1" si="28"/>
        <v/>
      </c>
      <c r="X284" s="17" t="str">
        <f t="shared" ca="1" si="29"/>
        <v/>
      </c>
      <c r="Y284" s="17" t="str">
        <f t="shared" ca="1" si="27"/>
        <v/>
      </c>
    </row>
    <row r="285" spans="1:25" x14ac:dyDescent="0.25">
      <c r="A285" s="3">
        <v>41570</v>
      </c>
      <c r="B285" s="6"/>
      <c r="C285" s="6"/>
      <c r="D285" s="7"/>
      <c r="E285" s="7"/>
      <c r="F285" s="7"/>
      <c r="G285" s="7"/>
      <c r="H285" s="7"/>
      <c r="I285" s="7"/>
      <c r="J285" s="7"/>
      <c r="K285" s="7" t="str">
        <f t="shared" si="25"/>
        <v/>
      </c>
      <c r="L285" s="10" t="str">
        <f>IF(B285="","",interp(B285,Data!$B$5:$B$464,Data!$D$5:$D$464))</f>
        <v/>
      </c>
      <c r="M285" s="10" t="str">
        <f>IF(ISERROR(L285/Data!$D$464),"",IF(L285/Data!$D$464&lt;=0.4,"Yes - No Passthroughs","No - Relase Inflows"))</f>
        <v/>
      </c>
      <c r="N285" s="13" t="str">
        <f ca="1">IF(ISERROR(IF((L285-L284-(D285/12*[1]!interp(B285,Data!$B$5:$B$464,Data!$C$5:$C$464))+E285-R285)&lt;0,0,(L285-L284-(D285/12*[1]!interp(B285,Data!$B$5:$B$464,Data!$C$5:$C$464))+E285-R285))),"",IF((L285-L284-(D285/12*[1]!interp(B285,Data!$B$5:$B$464,Data!$C$5:$C$464))+E285-R285)&lt;0,0,(L285-L284-(D285/12*[1]!interp(B285,Data!$B$5:$B$464,Data!$C$5:$C$464))+E285-R285)))</f>
        <v/>
      </c>
      <c r="O285" s="33" t="str">
        <f>IF(G285="","",interp(G285,Data!$F$5:$F$286,Data!$H$5:$H$286))</f>
        <v/>
      </c>
      <c r="P285" s="13" t="str">
        <f>IF(O285="","",IF(O285-O284-interp(G285,Data!$F$5:$F$286,Data!$G$5:$G$286)*H285/12-I285+J285&lt;0,0,O285-O284-interp(G285,Data!$F$5:$F$286,Data!$G$5:$G$286)*H285/12-I285+J285))</f>
        <v/>
      </c>
      <c r="Q285" s="12" t="str">
        <f t="shared" ca="1" si="26"/>
        <v/>
      </c>
      <c r="R285" s="31"/>
      <c r="S285" s="31"/>
      <c r="T285" s="31"/>
      <c r="U285" s="31"/>
      <c r="V285" s="17" t="str">
        <f t="shared" si="30"/>
        <v/>
      </c>
      <c r="W285" s="17" t="str">
        <f t="shared" ca="1" si="28"/>
        <v/>
      </c>
      <c r="X285" s="17" t="str">
        <f t="shared" ca="1" si="29"/>
        <v/>
      </c>
      <c r="Y285" s="17" t="str">
        <f t="shared" ca="1" si="27"/>
        <v/>
      </c>
    </row>
    <row r="286" spans="1:25" x14ac:dyDescent="0.25">
      <c r="A286" s="3">
        <v>41571</v>
      </c>
      <c r="B286" s="6"/>
      <c r="C286" s="6"/>
      <c r="D286" s="7"/>
      <c r="E286" s="7"/>
      <c r="F286" s="7"/>
      <c r="G286" s="7"/>
      <c r="H286" s="7"/>
      <c r="I286" s="7"/>
      <c r="J286" s="7"/>
      <c r="K286" s="7" t="str">
        <f t="shared" si="25"/>
        <v/>
      </c>
      <c r="L286" s="10" t="str">
        <f>IF(B286="","",interp(B286,Data!$B$5:$B$464,Data!$D$5:$D$464))</f>
        <v/>
      </c>
      <c r="M286" s="10" t="str">
        <f>IF(ISERROR(L286/Data!$D$464),"",IF(L286/Data!$D$464&lt;=0.4,"Yes - No Passthroughs","No - Relase Inflows"))</f>
        <v/>
      </c>
      <c r="N286" s="13" t="str">
        <f ca="1">IF(ISERROR(IF((L286-L285-(D286/12*[1]!interp(B286,Data!$B$5:$B$464,Data!$C$5:$C$464))+E286-R286)&lt;0,0,(L286-L285-(D286/12*[1]!interp(B286,Data!$B$5:$B$464,Data!$C$5:$C$464))+E286-R286))),"",IF((L286-L285-(D286/12*[1]!interp(B286,Data!$B$5:$B$464,Data!$C$5:$C$464))+E286-R286)&lt;0,0,(L286-L285-(D286/12*[1]!interp(B286,Data!$B$5:$B$464,Data!$C$5:$C$464))+E286-R286)))</f>
        <v/>
      </c>
      <c r="O286" s="33" t="str">
        <f>IF(G286="","",interp(G286,Data!$F$5:$F$286,Data!$H$5:$H$286))</f>
        <v/>
      </c>
      <c r="P286" s="13" t="str">
        <f>IF(O286="","",IF(O286-O285-interp(G286,Data!$F$5:$F$286,Data!$G$5:$G$286)*H286/12-I286+J286&lt;0,0,O286-O285-interp(G286,Data!$F$5:$F$286,Data!$G$5:$G$286)*H286/12-I286+J286))</f>
        <v/>
      </c>
      <c r="Q286" s="12" t="str">
        <f t="shared" ca="1" si="26"/>
        <v/>
      </c>
      <c r="R286" s="31"/>
      <c r="S286" s="31"/>
      <c r="T286" s="31"/>
      <c r="U286" s="31"/>
      <c r="V286" s="17" t="str">
        <f t="shared" si="30"/>
        <v/>
      </c>
      <c r="W286" s="17" t="str">
        <f t="shared" ca="1" si="28"/>
        <v/>
      </c>
      <c r="X286" s="17" t="str">
        <f t="shared" ca="1" si="29"/>
        <v/>
      </c>
      <c r="Y286" s="17" t="str">
        <f t="shared" ca="1" si="27"/>
        <v/>
      </c>
    </row>
    <row r="287" spans="1:25" x14ac:dyDescent="0.25">
      <c r="A287" s="3">
        <v>41572</v>
      </c>
      <c r="B287" s="6"/>
      <c r="C287" s="6"/>
      <c r="D287" s="7"/>
      <c r="E287" s="7"/>
      <c r="F287" s="7"/>
      <c r="G287" s="7"/>
      <c r="H287" s="7"/>
      <c r="I287" s="7"/>
      <c r="J287" s="7"/>
      <c r="K287" s="7" t="str">
        <f t="shared" si="25"/>
        <v/>
      </c>
      <c r="L287" s="10" t="str">
        <f>IF(B287="","",interp(B287,Data!$B$5:$B$464,Data!$D$5:$D$464))</f>
        <v/>
      </c>
      <c r="M287" s="10" t="str">
        <f>IF(ISERROR(L287/Data!$D$464),"",IF(L287/Data!$D$464&lt;=0.4,"Yes - No Passthroughs","No - Relase Inflows"))</f>
        <v/>
      </c>
      <c r="N287" s="13" t="str">
        <f ca="1">IF(ISERROR(IF((L287-L286-(D287/12*[1]!interp(B287,Data!$B$5:$B$464,Data!$C$5:$C$464))+E287-R287)&lt;0,0,(L287-L286-(D287/12*[1]!interp(B287,Data!$B$5:$B$464,Data!$C$5:$C$464))+E287-R287))),"",IF((L287-L286-(D287/12*[1]!interp(B287,Data!$B$5:$B$464,Data!$C$5:$C$464))+E287-R287)&lt;0,0,(L287-L286-(D287/12*[1]!interp(B287,Data!$B$5:$B$464,Data!$C$5:$C$464))+E287-R287)))</f>
        <v/>
      </c>
      <c r="O287" s="33" t="str">
        <f>IF(G287="","",interp(G287,Data!$F$5:$F$286,Data!$H$5:$H$286))</f>
        <v/>
      </c>
      <c r="P287" s="13" t="str">
        <f>IF(O287="","",IF(O287-O286-interp(G287,Data!$F$5:$F$286,Data!$G$5:$G$286)*H287/12-I287+J287&lt;0,0,O287-O286-interp(G287,Data!$F$5:$F$286,Data!$G$5:$G$286)*H287/12-I287+J287))</f>
        <v/>
      </c>
      <c r="Q287" s="12" t="str">
        <f t="shared" ca="1" si="26"/>
        <v/>
      </c>
      <c r="R287" s="31"/>
      <c r="S287" s="31"/>
      <c r="T287" s="31"/>
      <c r="U287" s="31"/>
      <c r="V287" s="17" t="str">
        <f t="shared" si="30"/>
        <v/>
      </c>
      <c r="W287" s="17" t="str">
        <f t="shared" ca="1" si="28"/>
        <v/>
      </c>
      <c r="X287" s="17" t="str">
        <f t="shared" ca="1" si="29"/>
        <v/>
      </c>
      <c r="Y287" s="17" t="str">
        <f t="shared" ca="1" si="27"/>
        <v/>
      </c>
    </row>
    <row r="288" spans="1:25" x14ac:dyDescent="0.25">
      <c r="A288" s="3">
        <v>41573</v>
      </c>
      <c r="B288" s="6"/>
      <c r="C288" s="6"/>
      <c r="D288" s="7"/>
      <c r="E288" s="7"/>
      <c r="F288" s="7"/>
      <c r="G288" s="7"/>
      <c r="H288" s="7"/>
      <c r="I288" s="7"/>
      <c r="J288" s="7"/>
      <c r="K288" s="7" t="str">
        <f t="shared" si="25"/>
        <v/>
      </c>
      <c r="L288" s="10" t="str">
        <f>IF(B288="","",interp(B288,Data!$B$5:$B$464,Data!$D$5:$D$464))</f>
        <v/>
      </c>
      <c r="M288" s="10" t="str">
        <f>IF(ISERROR(L288/Data!$D$464),"",IF(L288/Data!$D$464&lt;=0.4,"Yes - No Passthroughs","No - Relase Inflows"))</f>
        <v/>
      </c>
      <c r="N288" s="13" t="str">
        <f ca="1">IF(ISERROR(IF((L288-L287-(D288/12*[1]!interp(B288,Data!$B$5:$B$464,Data!$C$5:$C$464))+E288-R288)&lt;0,0,(L288-L287-(D288/12*[1]!interp(B288,Data!$B$5:$B$464,Data!$C$5:$C$464))+E288-R288))),"",IF((L288-L287-(D288/12*[1]!interp(B288,Data!$B$5:$B$464,Data!$C$5:$C$464))+E288-R288)&lt;0,0,(L288-L287-(D288/12*[1]!interp(B288,Data!$B$5:$B$464,Data!$C$5:$C$464))+E288-R288)))</f>
        <v/>
      </c>
      <c r="O288" s="33" t="str">
        <f>IF(G288="","",interp(G288,Data!$F$5:$F$286,Data!$H$5:$H$286))</f>
        <v/>
      </c>
      <c r="P288" s="13" t="str">
        <f>IF(O288="","",IF(O288-O287-interp(G288,Data!$F$5:$F$286,Data!$G$5:$G$286)*H288/12-I288+J288&lt;0,0,O288-O287-interp(G288,Data!$F$5:$F$286,Data!$G$5:$G$286)*H288/12-I288+J288))</f>
        <v/>
      </c>
      <c r="Q288" s="12" t="str">
        <f t="shared" ca="1" si="26"/>
        <v/>
      </c>
      <c r="R288" s="31"/>
      <c r="S288" s="31"/>
      <c r="T288" s="31"/>
      <c r="U288" s="31"/>
      <c r="V288" s="17" t="str">
        <f t="shared" si="30"/>
        <v/>
      </c>
      <c r="W288" s="17" t="str">
        <f t="shared" ca="1" si="28"/>
        <v/>
      </c>
      <c r="X288" s="17" t="str">
        <f t="shared" ca="1" si="29"/>
        <v/>
      </c>
      <c r="Y288" s="17" t="str">
        <f t="shared" ca="1" si="27"/>
        <v/>
      </c>
    </row>
    <row r="289" spans="1:25" x14ac:dyDescent="0.25">
      <c r="A289" s="3">
        <v>41574</v>
      </c>
      <c r="B289" s="6"/>
      <c r="C289" s="6"/>
      <c r="D289" s="7"/>
      <c r="E289" s="7"/>
      <c r="F289" s="7"/>
      <c r="G289" s="7"/>
      <c r="H289" s="7"/>
      <c r="I289" s="7"/>
      <c r="J289" s="7"/>
      <c r="K289" s="7" t="str">
        <f t="shared" si="25"/>
        <v/>
      </c>
      <c r="L289" s="10" t="str">
        <f>IF(B289="","",interp(B289,Data!$B$5:$B$464,Data!$D$5:$D$464))</f>
        <v/>
      </c>
      <c r="M289" s="10" t="str">
        <f>IF(ISERROR(L289/Data!$D$464),"",IF(L289/Data!$D$464&lt;=0.4,"Yes - No Passthroughs","No - Relase Inflows"))</f>
        <v/>
      </c>
      <c r="N289" s="13" t="str">
        <f ca="1">IF(ISERROR(IF((L289-L288-(D289/12*[1]!interp(B289,Data!$B$5:$B$464,Data!$C$5:$C$464))+E289-R289)&lt;0,0,(L289-L288-(D289/12*[1]!interp(B289,Data!$B$5:$B$464,Data!$C$5:$C$464))+E289-R289))),"",IF((L289-L288-(D289/12*[1]!interp(B289,Data!$B$5:$B$464,Data!$C$5:$C$464))+E289-R289)&lt;0,0,(L289-L288-(D289/12*[1]!interp(B289,Data!$B$5:$B$464,Data!$C$5:$C$464))+E289-R289)))</f>
        <v/>
      </c>
      <c r="O289" s="33" t="str">
        <f>IF(G289="","",interp(G289,Data!$F$5:$F$286,Data!$H$5:$H$286))</f>
        <v/>
      </c>
      <c r="P289" s="13" t="str">
        <f>IF(O289="","",IF(O289-O288-interp(G289,Data!$F$5:$F$286,Data!$G$5:$G$286)*H289/12-I289+J289&lt;0,0,O289-O288-interp(G289,Data!$F$5:$F$286,Data!$G$5:$G$286)*H289/12-I289+J289))</f>
        <v/>
      </c>
      <c r="Q289" s="12" t="str">
        <f t="shared" ca="1" si="26"/>
        <v/>
      </c>
      <c r="R289" s="31"/>
      <c r="S289" s="31"/>
      <c r="T289" s="31"/>
      <c r="U289" s="31"/>
      <c r="V289" s="17" t="str">
        <f t="shared" si="30"/>
        <v/>
      </c>
      <c r="W289" s="17" t="str">
        <f t="shared" ca="1" si="28"/>
        <v/>
      </c>
      <c r="X289" s="17" t="str">
        <f t="shared" ca="1" si="29"/>
        <v/>
      </c>
      <c r="Y289" s="17" t="str">
        <f t="shared" ca="1" si="27"/>
        <v/>
      </c>
    </row>
    <row r="290" spans="1:25" x14ac:dyDescent="0.25">
      <c r="A290" s="3">
        <v>41575</v>
      </c>
      <c r="B290" s="6"/>
      <c r="C290" s="6"/>
      <c r="D290" s="7"/>
      <c r="E290" s="7"/>
      <c r="F290" s="7"/>
      <c r="G290" s="7"/>
      <c r="H290" s="7"/>
      <c r="I290" s="7"/>
      <c r="J290" s="7"/>
      <c r="K290" s="7" t="str">
        <f t="shared" si="25"/>
        <v/>
      </c>
      <c r="L290" s="10" t="str">
        <f>IF(B290="","",interp(B290,Data!$B$5:$B$464,Data!$D$5:$D$464))</f>
        <v/>
      </c>
      <c r="M290" s="10" t="str">
        <f>IF(ISERROR(L290/Data!$D$464),"",IF(L290/Data!$D$464&lt;=0.4,"Yes - No Passthroughs","No - Relase Inflows"))</f>
        <v/>
      </c>
      <c r="N290" s="13" t="str">
        <f ca="1">IF(ISERROR(IF((L290-L289-(D290/12*[1]!interp(B290,Data!$B$5:$B$464,Data!$C$5:$C$464))+E290-R290)&lt;0,0,(L290-L289-(D290/12*[1]!interp(B290,Data!$B$5:$B$464,Data!$C$5:$C$464))+E290-R290))),"",IF((L290-L289-(D290/12*[1]!interp(B290,Data!$B$5:$B$464,Data!$C$5:$C$464))+E290-R290)&lt;0,0,(L290-L289-(D290/12*[1]!interp(B290,Data!$B$5:$B$464,Data!$C$5:$C$464))+E290-R290)))</f>
        <v/>
      </c>
      <c r="O290" s="33" t="str">
        <f>IF(G290="","",interp(G290,Data!$F$5:$F$286,Data!$H$5:$H$286))</f>
        <v/>
      </c>
      <c r="P290" s="13" t="str">
        <f>IF(O290="","",IF(O290-O289-interp(G290,Data!$F$5:$F$286,Data!$G$5:$G$286)*H290/12-I290+J290&lt;0,0,O290-O289-interp(G290,Data!$F$5:$F$286,Data!$G$5:$G$286)*H290/12-I290+J290))</f>
        <v/>
      </c>
      <c r="Q290" s="12" t="str">
        <f t="shared" ca="1" si="26"/>
        <v/>
      </c>
      <c r="R290" s="31"/>
      <c r="S290" s="31"/>
      <c r="T290" s="31"/>
      <c r="U290" s="31"/>
      <c r="V290" s="17" t="str">
        <f t="shared" si="30"/>
        <v/>
      </c>
      <c r="W290" s="17" t="str">
        <f t="shared" ca="1" si="28"/>
        <v/>
      </c>
      <c r="X290" s="17" t="str">
        <f t="shared" ca="1" si="29"/>
        <v/>
      </c>
      <c r="Y290" s="17" t="str">
        <f t="shared" ca="1" si="27"/>
        <v/>
      </c>
    </row>
    <row r="291" spans="1:25" x14ac:dyDescent="0.25">
      <c r="A291" s="3">
        <v>41576</v>
      </c>
      <c r="B291" s="6"/>
      <c r="C291" s="6"/>
      <c r="D291" s="7"/>
      <c r="E291" s="7"/>
      <c r="F291" s="7"/>
      <c r="G291" s="7"/>
      <c r="H291" s="7"/>
      <c r="I291" s="7"/>
      <c r="J291" s="7"/>
      <c r="K291" s="7" t="str">
        <f t="shared" si="25"/>
        <v/>
      </c>
      <c r="L291" s="10" t="str">
        <f>IF(B291="","",interp(B291,Data!$B$5:$B$464,Data!$D$5:$D$464))</f>
        <v/>
      </c>
      <c r="M291" s="10" t="str">
        <f>IF(ISERROR(L291/Data!$D$464),"",IF(L291/Data!$D$464&lt;=0.4,"Yes - No Passthroughs","No - Relase Inflows"))</f>
        <v/>
      </c>
      <c r="N291" s="13" t="str">
        <f ca="1">IF(ISERROR(IF((L291-L290-(D291/12*[1]!interp(B291,Data!$B$5:$B$464,Data!$C$5:$C$464))+E291-R291)&lt;0,0,(L291-L290-(D291/12*[1]!interp(B291,Data!$B$5:$B$464,Data!$C$5:$C$464))+E291-R291))),"",IF((L291-L290-(D291/12*[1]!interp(B291,Data!$B$5:$B$464,Data!$C$5:$C$464))+E291-R291)&lt;0,0,(L291-L290-(D291/12*[1]!interp(B291,Data!$B$5:$B$464,Data!$C$5:$C$464))+E291-R291)))</f>
        <v/>
      </c>
      <c r="O291" s="33" t="str">
        <f>IF(G291="","",interp(G291,Data!$F$5:$F$286,Data!$H$5:$H$286))</f>
        <v/>
      </c>
      <c r="P291" s="13" t="str">
        <f>IF(O291="","",IF(O291-O290-interp(G291,Data!$F$5:$F$286,Data!$G$5:$G$286)*H291/12-I291+J291&lt;0,0,O291-O290-interp(G291,Data!$F$5:$F$286,Data!$G$5:$G$286)*H291/12-I291+J291))</f>
        <v/>
      </c>
      <c r="Q291" s="12" t="str">
        <f t="shared" ca="1" si="26"/>
        <v/>
      </c>
      <c r="R291" s="31"/>
      <c r="S291" s="31"/>
      <c r="T291" s="31"/>
      <c r="U291" s="31"/>
      <c r="V291" s="17" t="str">
        <f t="shared" si="30"/>
        <v/>
      </c>
      <c r="W291" s="17" t="str">
        <f t="shared" ca="1" si="28"/>
        <v/>
      </c>
      <c r="X291" s="17" t="str">
        <f t="shared" ca="1" si="29"/>
        <v/>
      </c>
      <c r="Y291" s="17" t="str">
        <f t="shared" ca="1" si="27"/>
        <v/>
      </c>
    </row>
    <row r="292" spans="1:25" x14ac:dyDescent="0.25">
      <c r="A292" s="3">
        <v>41577</v>
      </c>
      <c r="B292" s="6"/>
      <c r="C292" s="6"/>
      <c r="D292" s="7"/>
      <c r="E292" s="7"/>
      <c r="F292" s="7"/>
      <c r="G292" s="7"/>
      <c r="H292" s="7"/>
      <c r="I292" s="7"/>
      <c r="J292" s="7"/>
      <c r="K292" s="7" t="str">
        <f t="shared" si="25"/>
        <v/>
      </c>
      <c r="L292" s="10" t="str">
        <f>IF(B292="","",interp(B292,Data!$B$5:$B$464,Data!$D$5:$D$464))</f>
        <v/>
      </c>
      <c r="M292" s="10" t="str">
        <f>IF(ISERROR(L292/Data!$D$464),"",IF(L292/Data!$D$464&lt;=0.4,"Yes - No Passthroughs","No - Relase Inflows"))</f>
        <v/>
      </c>
      <c r="N292" s="13" t="str">
        <f ca="1">IF(ISERROR(IF((L292-L291-(D292/12*[1]!interp(B292,Data!$B$5:$B$464,Data!$C$5:$C$464))+E292-R292)&lt;0,0,(L292-L291-(D292/12*[1]!interp(B292,Data!$B$5:$B$464,Data!$C$5:$C$464))+E292-R292))),"",IF((L292-L291-(D292/12*[1]!interp(B292,Data!$B$5:$B$464,Data!$C$5:$C$464))+E292-R292)&lt;0,0,(L292-L291-(D292/12*[1]!interp(B292,Data!$B$5:$B$464,Data!$C$5:$C$464))+E292-R292)))</f>
        <v/>
      </c>
      <c r="O292" s="33" t="str">
        <f>IF(G292="","",interp(G292,Data!$F$5:$F$286,Data!$H$5:$H$286))</f>
        <v/>
      </c>
      <c r="P292" s="13" t="str">
        <f>IF(O292="","",IF(O292-O291-interp(G292,Data!$F$5:$F$286,Data!$G$5:$G$286)*H292/12-I292+J292&lt;0,0,O292-O291-interp(G292,Data!$F$5:$F$286,Data!$G$5:$G$286)*H292/12-I292+J292))</f>
        <v/>
      </c>
      <c r="Q292" s="12" t="str">
        <f t="shared" ca="1" si="26"/>
        <v/>
      </c>
      <c r="R292" s="31"/>
      <c r="S292" s="31"/>
      <c r="T292" s="31"/>
      <c r="U292" s="31"/>
      <c r="V292" s="17" t="str">
        <f t="shared" si="30"/>
        <v/>
      </c>
      <c r="W292" s="17" t="str">
        <f t="shared" ca="1" si="28"/>
        <v/>
      </c>
      <c r="X292" s="17" t="str">
        <f t="shared" ca="1" si="29"/>
        <v/>
      </c>
      <c r="Y292" s="17" t="str">
        <f t="shared" ca="1" si="27"/>
        <v/>
      </c>
    </row>
    <row r="293" spans="1:25" x14ac:dyDescent="0.25">
      <c r="A293" s="3">
        <v>41578</v>
      </c>
      <c r="B293" s="6"/>
      <c r="C293" s="6"/>
      <c r="D293" s="7"/>
      <c r="E293" s="7"/>
      <c r="F293" s="7"/>
      <c r="G293" s="7"/>
      <c r="H293" s="7"/>
      <c r="I293" s="7"/>
      <c r="J293" s="7"/>
      <c r="K293" s="7" t="str">
        <f t="shared" si="25"/>
        <v/>
      </c>
      <c r="L293" s="10" t="str">
        <f>IF(B293="","",interp(B293,Data!$B$5:$B$464,Data!$D$5:$D$464))</f>
        <v/>
      </c>
      <c r="M293" s="10" t="str">
        <f>IF(ISERROR(L293/Data!$D$464),"",IF(L293/Data!$D$464&lt;=0.4,"Yes - No Passthroughs","No - Relase Inflows"))</f>
        <v/>
      </c>
      <c r="N293" s="13" t="str">
        <f ca="1">IF(ISERROR(IF((L293-L292-(D293/12*[1]!interp(B293,Data!$B$5:$B$464,Data!$C$5:$C$464))+E293-R293)&lt;0,0,(L293-L292-(D293/12*[1]!interp(B293,Data!$B$5:$B$464,Data!$C$5:$C$464))+E293-R293))),"",IF((L293-L292-(D293/12*[1]!interp(B293,Data!$B$5:$B$464,Data!$C$5:$C$464))+E293-R293)&lt;0,0,(L293-L292-(D293/12*[1]!interp(B293,Data!$B$5:$B$464,Data!$C$5:$C$464))+E293-R293)))</f>
        <v/>
      </c>
      <c r="O293" s="33" t="str">
        <f>IF(G293="","",interp(G293,Data!$F$5:$F$286,Data!$H$5:$H$286))</f>
        <v/>
      </c>
      <c r="P293" s="13" t="str">
        <f>IF(O293="","",IF(O293-O292-interp(G293,Data!$F$5:$F$286,Data!$G$5:$G$286)*H293/12-I293+J293&lt;0,0,O293-O292-interp(G293,Data!$F$5:$F$286,Data!$G$5:$G$286)*H293/12-I293+J293))</f>
        <v/>
      </c>
      <c r="Q293" s="12" t="str">
        <f t="shared" ca="1" si="26"/>
        <v/>
      </c>
      <c r="R293" s="31"/>
      <c r="S293" s="31"/>
      <c r="T293" s="31"/>
      <c r="U293" s="31"/>
      <c r="V293" s="17" t="str">
        <f t="shared" si="30"/>
        <v/>
      </c>
      <c r="W293" s="17" t="str">
        <f t="shared" ca="1" si="28"/>
        <v/>
      </c>
      <c r="X293" s="17" t="str">
        <f t="shared" ca="1" si="29"/>
        <v/>
      </c>
      <c r="Y293" s="17" t="str">
        <f t="shared" ca="1" si="27"/>
        <v/>
      </c>
    </row>
    <row r="294" spans="1:25" x14ac:dyDescent="0.25">
      <c r="A294" s="3">
        <v>41579</v>
      </c>
      <c r="B294" s="6"/>
      <c r="C294" s="6"/>
      <c r="D294" s="7"/>
      <c r="E294" s="7"/>
      <c r="F294" s="7"/>
      <c r="G294" s="7"/>
      <c r="H294" s="7"/>
      <c r="I294" s="7"/>
      <c r="J294" s="7"/>
      <c r="K294" s="7" t="str">
        <f t="shared" si="25"/>
        <v/>
      </c>
      <c r="L294" s="10" t="str">
        <f>IF(B294="","",interp(B294,Data!$B$5:$B$464,Data!$D$5:$D$464))</f>
        <v/>
      </c>
      <c r="M294" s="10" t="str">
        <f>IF(ISERROR(L294/Data!$D$464),"",IF(L294/Data!$D$464&lt;=0.4,"Yes - No Passthroughs","No - Relase Inflows"))</f>
        <v/>
      </c>
      <c r="N294" s="13" t="str">
        <f ca="1">IF(ISERROR(IF((L294-L293-(D294/12*[1]!interp(B294,Data!$B$5:$B$464,Data!$C$5:$C$464))+E294-R294)&lt;0,0,(L294-L293-(D294/12*[1]!interp(B294,Data!$B$5:$B$464,Data!$C$5:$C$464))+E294-R294))),"",IF((L294-L293-(D294/12*[1]!interp(B294,Data!$B$5:$B$464,Data!$C$5:$C$464))+E294-R294)&lt;0,0,(L294-L293-(D294/12*[1]!interp(B294,Data!$B$5:$B$464,Data!$C$5:$C$464))+E294-R294)))</f>
        <v/>
      </c>
      <c r="O294" s="33" t="str">
        <f>IF(G294="","",interp(G294,Data!$F$5:$F$286,Data!$H$5:$H$286))</f>
        <v/>
      </c>
      <c r="P294" s="13" t="str">
        <f>IF(O294="","",IF(O294-O293-interp(G294,Data!$F$5:$F$286,Data!$G$5:$G$286)*H294/12-I294+J294&lt;0,0,O294-O293-interp(G294,Data!$F$5:$F$286,Data!$G$5:$G$286)*H294/12-I294+J294))</f>
        <v/>
      </c>
      <c r="Q294" s="12" t="str">
        <f t="shared" ca="1" si="26"/>
        <v/>
      </c>
      <c r="R294" s="31"/>
      <c r="S294" s="31"/>
      <c r="T294" s="31"/>
      <c r="U294" s="31"/>
      <c r="V294" s="17" t="str">
        <f t="shared" si="30"/>
        <v/>
      </c>
      <c r="W294" s="17" t="str">
        <f t="shared" ca="1" si="28"/>
        <v/>
      </c>
      <c r="X294" s="17" t="str">
        <f t="shared" ca="1" si="29"/>
        <v/>
      </c>
      <c r="Y294" s="17" t="str">
        <f t="shared" ca="1" si="27"/>
        <v/>
      </c>
    </row>
    <row r="295" spans="1:25" x14ac:dyDescent="0.25">
      <c r="A295" s="3">
        <v>41580</v>
      </c>
      <c r="B295" s="6"/>
      <c r="C295" s="6"/>
      <c r="D295" s="7"/>
      <c r="E295" s="7"/>
      <c r="F295" s="7"/>
      <c r="G295" s="7"/>
      <c r="H295" s="7"/>
      <c r="I295" s="7"/>
      <c r="J295" s="7"/>
      <c r="K295" s="7" t="str">
        <f t="shared" si="25"/>
        <v/>
      </c>
      <c r="L295" s="10" t="str">
        <f>IF(B295="","",interp(B295,Data!$B$5:$B$464,Data!$D$5:$D$464))</f>
        <v/>
      </c>
      <c r="M295" s="10" t="str">
        <f>IF(ISERROR(L295/Data!$D$464),"",IF(L295/Data!$D$464&lt;=0.4,"Yes - No Passthroughs","No - Relase Inflows"))</f>
        <v/>
      </c>
      <c r="N295" s="13" t="str">
        <f ca="1">IF(ISERROR(IF((L295-L294-(D295/12*[1]!interp(B295,Data!$B$5:$B$464,Data!$C$5:$C$464))+E295-R295)&lt;0,0,(L295-L294-(D295/12*[1]!interp(B295,Data!$B$5:$B$464,Data!$C$5:$C$464))+E295-R295))),"",IF((L295-L294-(D295/12*[1]!interp(B295,Data!$B$5:$B$464,Data!$C$5:$C$464))+E295-R295)&lt;0,0,(L295-L294-(D295/12*[1]!interp(B295,Data!$B$5:$B$464,Data!$C$5:$C$464))+E295-R295)))</f>
        <v/>
      </c>
      <c r="O295" s="33" t="str">
        <f>IF(G295="","",interp(G295,Data!$F$5:$F$286,Data!$H$5:$H$286))</f>
        <v/>
      </c>
      <c r="P295" s="13" t="str">
        <f>IF(O295="","",IF(O295-O294-interp(G295,Data!$F$5:$F$286,Data!$G$5:$G$286)*H295/12-I295+J295&lt;0,0,O295-O294-interp(G295,Data!$F$5:$F$286,Data!$G$5:$G$286)*H295/12-I295+J295))</f>
        <v/>
      </c>
      <c r="Q295" s="12" t="str">
        <f t="shared" ca="1" si="26"/>
        <v/>
      </c>
      <c r="R295" s="31"/>
      <c r="S295" s="31"/>
      <c r="T295" s="31"/>
      <c r="U295" s="31"/>
      <c r="V295" s="17" t="str">
        <f t="shared" si="30"/>
        <v/>
      </c>
      <c r="W295" s="17" t="str">
        <f t="shared" ca="1" si="28"/>
        <v/>
      </c>
      <c r="X295" s="17" t="str">
        <f t="shared" ca="1" si="29"/>
        <v/>
      </c>
      <c r="Y295" s="17" t="str">
        <f t="shared" ca="1" si="27"/>
        <v/>
      </c>
    </row>
    <row r="296" spans="1:25" x14ac:dyDescent="0.25">
      <c r="A296" s="3">
        <v>41581</v>
      </c>
      <c r="B296" s="6"/>
      <c r="C296" s="6"/>
      <c r="D296" s="7"/>
      <c r="E296" s="7"/>
      <c r="F296" s="7"/>
      <c r="G296" s="7"/>
      <c r="H296" s="7"/>
      <c r="I296" s="7"/>
      <c r="J296" s="7"/>
      <c r="K296" s="7" t="str">
        <f t="shared" si="25"/>
        <v/>
      </c>
      <c r="L296" s="10" t="str">
        <f>IF(B296="","",interp(B296,Data!$B$5:$B$464,Data!$D$5:$D$464))</f>
        <v/>
      </c>
      <c r="M296" s="10" t="str">
        <f>IF(ISERROR(L296/Data!$D$464),"",IF(L296/Data!$D$464&lt;=0.4,"Yes - No Passthroughs","No - Relase Inflows"))</f>
        <v/>
      </c>
      <c r="N296" s="13" t="str">
        <f ca="1">IF(ISERROR(IF((L296-L295-(D296/12*[1]!interp(B296,Data!$B$5:$B$464,Data!$C$5:$C$464))+E296-R296)&lt;0,0,(L296-L295-(D296/12*[1]!interp(B296,Data!$B$5:$B$464,Data!$C$5:$C$464))+E296-R296))),"",IF((L296-L295-(D296/12*[1]!interp(B296,Data!$B$5:$B$464,Data!$C$5:$C$464))+E296-R296)&lt;0,0,(L296-L295-(D296/12*[1]!interp(B296,Data!$B$5:$B$464,Data!$C$5:$C$464))+E296-R296)))</f>
        <v/>
      </c>
      <c r="O296" s="33" t="str">
        <f>IF(G296="","",interp(G296,Data!$F$5:$F$286,Data!$H$5:$H$286))</f>
        <v/>
      </c>
      <c r="P296" s="13" t="str">
        <f>IF(O296="","",IF(O296-O295-interp(G296,Data!$F$5:$F$286,Data!$G$5:$G$286)*H296/12-I296+J296&lt;0,0,O296-O295-interp(G296,Data!$F$5:$F$286,Data!$G$5:$G$286)*H296/12-I296+J296))</f>
        <v/>
      </c>
      <c r="Q296" s="12" t="str">
        <f t="shared" ca="1" si="26"/>
        <v/>
      </c>
      <c r="R296" s="31"/>
      <c r="S296" s="31"/>
      <c r="T296" s="31"/>
      <c r="U296" s="31"/>
      <c r="V296" s="17" t="str">
        <f t="shared" si="30"/>
        <v/>
      </c>
      <c r="W296" s="17" t="str">
        <f t="shared" ca="1" si="28"/>
        <v/>
      </c>
      <c r="X296" s="17" t="str">
        <f t="shared" ca="1" si="29"/>
        <v/>
      </c>
      <c r="Y296" s="17" t="str">
        <f t="shared" ca="1" si="27"/>
        <v/>
      </c>
    </row>
    <row r="297" spans="1:25" x14ac:dyDescent="0.25">
      <c r="A297" s="3">
        <v>41582</v>
      </c>
      <c r="B297" s="6"/>
      <c r="C297" s="6"/>
      <c r="D297" s="7"/>
      <c r="E297" s="7"/>
      <c r="F297" s="7"/>
      <c r="G297" s="7"/>
      <c r="H297" s="7"/>
      <c r="I297" s="7"/>
      <c r="J297" s="7"/>
      <c r="K297" s="7" t="str">
        <f t="shared" si="25"/>
        <v/>
      </c>
      <c r="L297" s="10" t="str">
        <f>IF(B297="","",interp(B297,Data!$B$5:$B$464,Data!$D$5:$D$464))</f>
        <v/>
      </c>
      <c r="M297" s="10" t="str">
        <f>IF(ISERROR(L297/Data!$D$464),"",IF(L297/Data!$D$464&lt;=0.4,"Yes - No Passthroughs","No - Relase Inflows"))</f>
        <v/>
      </c>
      <c r="N297" s="13" t="str">
        <f ca="1">IF(ISERROR(IF((L297-L296-(D297/12*[1]!interp(B297,Data!$B$5:$B$464,Data!$C$5:$C$464))+E297-R297)&lt;0,0,(L297-L296-(D297/12*[1]!interp(B297,Data!$B$5:$B$464,Data!$C$5:$C$464))+E297-R297))),"",IF((L297-L296-(D297/12*[1]!interp(B297,Data!$B$5:$B$464,Data!$C$5:$C$464))+E297-R297)&lt;0,0,(L297-L296-(D297/12*[1]!interp(B297,Data!$B$5:$B$464,Data!$C$5:$C$464))+E297-R297)))</f>
        <v/>
      </c>
      <c r="O297" s="33" t="str">
        <f>IF(G297="","",interp(G297,Data!$F$5:$F$286,Data!$H$5:$H$286))</f>
        <v/>
      </c>
      <c r="P297" s="13" t="str">
        <f>IF(O297="","",IF(O297-O296-interp(G297,Data!$F$5:$F$286,Data!$G$5:$G$286)*H297/12-I297+J297&lt;0,0,O297-O296-interp(G297,Data!$F$5:$F$286,Data!$G$5:$G$286)*H297/12-I297+J297))</f>
        <v/>
      </c>
      <c r="Q297" s="12" t="str">
        <f t="shared" ca="1" si="26"/>
        <v/>
      </c>
      <c r="R297" s="31"/>
      <c r="S297" s="31"/>
      <c r="T297" s="31"/>
      <c r="U297" s="31"/>
      <c r="V297" s="17" t="str">
        <f t="shared" si="30"/>
        <v/>
      </c>
      <c r="W297" s="17" t="str">
        <f t="shared" ca="1" si="28"/>
        <v/>
      </c>
      <c r="X297" s="17" t="str">
        <f t="shared" ca="1" si="29"/>
        <v/>
      </c>
      <c r="Y297" s="17" t="str">
        <f t="shared" ca="1" si="27"/>
        <v/>
      </c>
    </row>
    <row r="298" spans="1:25" x14ac:dyDescent="0.25">
      <c r="A298" s="3">
        <v>41583</v>
      </c>
      <c r="B298" s="6"/>
      <c r="C298" s="6"/>
      <c r="D298" s="7"/>
      <c r="E298" s="7"/>
      <c r="F298" s="7"/>
      <c r="G298" s="7"/>
      <c r="H298" s="7"/>
      <c r="I298" s="7"/>
      <c r="J298" s="7"/>
      <c r="K298" s="7" t="str">
        <f t="shared" si="25"/>
        <v/>
      </c>
      <c r="L298" s="10" t="str">
        <f>IF(B298="","",interp(B298,Data!$B$5:$B$464,Data!$D$5:$D$464))</f>
        <v/>
      </c>
      <c r="M298" s="10" t="str">
        <f>IF(ISERROR(L298/Data!$D$464),"",IF(L298/Data!$D$464&lt;=0.4,"Yes - No Passthroughs","No - Relase Inflows"))</f>
        <v/>
      </c>
      <c r="N298" s="13" t="str">
        <f ca="1">IF(ISERROR(IF((L298-L297-(D298/12*[1]!interp(B298,Data!$B$5:$B$464,Data!$C$5:$C$464))+E298-R298)&lt;0,0,(L298-L297-(D298/12*[1]!interp(B298,Data!$B$5:$B$464,Data!$C$5:$C$464))+E298-R298))),"",IF((L298-L297-(D298/12*[1]!interp(B298,Data!$B$5:$B$464,Data!$C$5:$C$464))+E298-R298)&lt;0,0,(L298-L297-(D298/12*[1]!interp(B298,Data!$B$5:$B$464,Data!$C$5:$C$464))+E298-R298)))</f>
        <v/>
      </c>
      <c r="O298" s="33" t="str">
        <f>IF(G298="","",interp(G298,Data!$F$5:$F$286,Data!$H$5:$H$286))</f>
        <v/>
      </c>
      <c r="P298" s="13" t="str">
        <f>IF(O298="","",IF(O298-O297-interp(G298,Data!$F$5:$F$286,Data!$G$5:$G$286)*H298/12-I298+J298&lt;0,0,O298-O297-interp(G298,Data!$F$5:$F$286,Data!$G$5:$G$286)*H298/12-I298+J298))</f>
        <v/>
      </c>
      <c r="Q298" s="12" t="str">
        <f t="shared" ca="1" si="26"/>
        <v/>
      </c>
      <c r="R298" s="31"/>
      <c r="S298" s="31"/>
      <c r="T298" s="31"/>
      <c r="U298" s="31"/>
      <c r="V298" s="17" t="str">
        <f t="shared" si="30"/>
        <v/>
      </c>
      <c r="W298" s="17" t="str">
        <f t="shared" ca="1" si="28"/>
        <v/>
      </c>
      <c r="X298" s="17" t="str">
        <f t="shared" ca="1" si="29"/>
        <v/>
      </c>
      <c r="Y298" s="17" t="str">
        <f t="shared" ca="1" si="27"/>
        <v/>
      </c>
    </row>
    <row r="299" spans="1:25" x14ac:dyDescent="0.25">
      <c r="A299" s="3">
        <v>41584</v>
      </c>
      <c r="B299" s="6"/>
      <c r="C299" s="6"/>
      <c r="D299" s="7"/>
      <c r="E299" s="7"/>
      <c r="F299" s="7"/>
      <c r="G299" s="7"/>
      <c r="H299" s="7"/>
      <c r="I299" s="7"/>
      <c r="J299" s="7"/>
      <c r="K299" s="7" t="str">
        <f t="shared" si="25"/>
        <v/>
      </c>
      <c r="L299" s="10" t="str">
        <f>IF(B299="","",interp(B299,Data!$B$5:$B$464,Data!$D$5:$D$464))</f>
        <v/>
      </c>
      <c r="M299" s="10" t="str">
        <f>IF(ISERROR(L299/Data!$D$464),"",IF(L299/Data!$D$464&lt;=0.4,"Yes - No Passthroughs","No - Relase Inflows"))</f>
        <v/>
      </c>
      <c r="N299" s="13" t="str">
        <f ca="1">IF(ISERROR(IF((L299-L298-(D299/12*[1]!interp(B299,Data!$B$5:$B$464,Data!$C$5:$C$464))+E299-R299)&lt;0,0,(L299-L298-(D299/12*[1]!interp(B299,Data!$B$5:$B$464,Data!$C$5:$C$464))+E299-R299))),"",IF((L299-L298-(D299/12*[1]!interp(B299,Data!$B$5:$B$464,Data!$C$5:$C$464))+E299-R299)&lt;0,0,(L299-L298-(D299/12*[1]!interp(B299,Data!$B$5:$B$464,Data!$C$5:$C$464))+E299-R299)))</f>
        <v/>
      </c>
      <c r="O299" s="33" t="str">
        <f>IF(G299="","",interp(G299,Data!$F$5:$F$286,Data!$H$5:$H$286))</f>
        <v/>
      </c>
      <c r="P299" s="13" t="str">
        <f>IF(O299="","",IF(O299-O298-interp(G299,Data!$F$5:$F$286,Data!$G$5:$G$286)*H299/12-I299+J299&lt;0,0,O299-O298-interp(G299,Data!$F$5:$F$286,Data!$G$5:$G$286)*H299/12-I299+J299))</f>
        <v/>
      </c>
      <c r="Q299" s="12" t="str">
        <f t="shared" ca="1" si="26"/>
        <v/>
      </c>
      <c r="R299" s="31"/>
      <c r="S299" s="31"/>
      <c r="T299" s="31"/>
      <c r="U299" s="31"/>
      <c r="V299" s="17" t="str">
        <f t="shared" si="30"/>
        <v/>
      </c>
      <c r="W299" s="17" t="str">
        <f t="shared" ca="1" si="28"/>
        <v/>
      </c>
      <c r="X299" s="17" t="str">
        <f t="shared" ca="1" si="29"/>
        <v/>
      </c>
      <c r="Y299" s="17" t="str">
        <f t="shared" ca="1" si="27"/>
        <v/>
      </c>
    </row>
    <row r="300" spans="1:25" x14ac:dyDescent="0.25">
      <c r="A300" s="3">
        <v>41585</v>
      </c>
      <c r="B300" s="6"/>
      <c r="C300" s="6"/>
      <c r="D300" s="7"/>
      <c r="E300" s="7"/>
      <c r="F300" s="7"/>
      <c r="G300" s="7"/>
      <c r="H300" s="7"/>
      <c r="I300" s="7"/>
      <c r="J300" s="7"/>
      <c r="K300" s="7" t="str">
        <f t="shared" si="25"/>
        <v/>
      </c>
      <c r="L300" s="10" t="str">
        <f>IF(B300="","",interp(B300,Data!$B$5:$B$464,Data!$D$5:$D$464))</f>
        <v/>
      </c>
      <c r="M300" s="10" t="str">
        <f>IF(ISERROR(L300/Data!$D$464),"",IF(L300/Data!$D$464&lt;=0.4,"Yes - No Passthroughs","No - Relase Inflows"))</f>
        <v/>
      </c>
      <c r="N300" s="13" t="str">
        <f ca="1">IF(ISERROR(IF((L300-L299-(D300/12*[1]!interp(B300,Data!$B$5:$B$464,Data!$C$5:$C$464))+E300-R300)&lt;0,0,(L300-L299-(D300/12*[1]!interp(B300,Data!$B$5:$B$464,Data!$C$5:$C$464))+E300-R300))),"",IF((L300-L299-(D300/12*[1]!interp(B300,Data!$B$5:$B$464,Data!$C$5:$C$464))+E300-R300)&lt;0,0,(L300-L299-(D300/12*[1]!interp(B300,Data!$B$5:$B$464,Data!$C$5:$C$464))+E300-R300)))</f>
        <v/>
      </c>
      <c r="O300" s="33" t="str">
        <f>IF(G300="","",interp(G300,Data!$F$5:$F$286,Data!$H$5:$H$286))</f>
        <v/>
      </c>
      <c r="P300" s="13" t="str">
        <f>IF(O300="","",IF(O300-O299-interp(G300,Data!$F$5:$F$286,Data!$G$5:$G$286)*H300/12-I300+J300&lt;0,0,O300-O299-interp(G300,Data!$F$5:$F$286,Data!$G$5:$G$286)*H300/12-I300+J300))</f>
        <v/>
      </c>
      <c r="Q300" s="12" t="str">
        <f t="shared" ca="1" si="26"/>
        <v/>
      </c>
      <c r="R300" s="31"/>
      <c r="S300" s="31"/>
      <c r="T300" s="31"/>
      <c r="U300" s="31"/>
      <c r="V300" s="17" t="str">
        <f t="shared" si="30"/>
        <v/>
      </c>
      <c r="W300" s="17" t="str">
        <f t="shared" ca="1" si="28"/>
        <v/>
      </c>
      <c r="X300" s="17" t="str">
        <f t="shared" ca="1" si="29"/>
        <v/>
      </c>
      <c r="Y300" s="17" t="str">
        <f t="shared" ca="1" si="27"/>
        <v/>
      </c>
    </row>
    <row r="301" spans="1:25" x14ac:dyDescent="0.25">
      <c r="A301" s="3">
        <v>41586</v>
      </c>
      <c r="B301" s="6"/>
      <c r="C301" s="6"/>
      <c r="D301" s="7"/>
      <c r="E301" s="7"/>
      <c r="F301" s="7"/>
      <c r="G301" s="7"/>
      <c r="H301" s="7"/>
      <c r="I301" s="7"/>
      <c r="J301" s="7"/>
      <c r="K301" s="7" t="str">
        <f t="shared" si="25"/>
        <v/>
      </c>
      <c r="L301" s="10" t="str">
        <f>IF(B301="","",interp(B301,Data!$B$5:$B$464,Data!$D$5:$D$464))</f>
        <v/>
      </c>
      <c r="M301" s="10" t="str">
        <f>IF(ISERROR(L301/Data!$D$464),"",IF(L301/Data!$D$464&lt;=0.4,"Yes - No Passthroughs","No - Relase Inflows"))</f>
        <v/>
      </c>
      <c r="N301" s="13" t="str">
        <f ca="1">IF(ISERROR(IF((L301-L300-(D301/12*[1]!interp(B301,Data!$B$5:$B$464,Data!$C$5:$C$464))+E301-R301)&lt;0,0,(L301-L300-(D301/12*[1]!interp(B301,Data!$B$5:$B$464,Data!$C$5:$C$464))+E301-R301))),"",IF((L301-L300-(D301/12*[1]!interp(B301,Data!$B$5:$B$464,Data!$C$5:$C$464))+E301-R301)&lt;0,0,(L301-L300-(D301/12*[1]!interp(B301,Data!$B$5:$B$464,Data!$C$5:$C$464))+E301-R301)))</f>
        <v/>
      </c>
      <c r="O301" s="33" t="str">
        <f>IF(G301="","",interp(G301,Data!$F$5:$F$286,Data!$H$5:$H$286))</f>
        <v/>
      </c>
      <c r="P301" s="13" t="str">
        <f>IF(O301="","",IF(O301-O300-interp(G301,Data!$F$5:$F$286,Data!$G$5:$G$286)*H301/12-I301+J301&lt;0,0,O301-O300-interp(G301,Data!$F$5:$F$286,Data!$G$5:$G$286)*H301/12-I301+J301))</f>
        <v/>
      </c>
      <c r="Q301" s="12" t="str">
        <f t="shared" ca="1" si="26"/>
        <v/>
      </c>
      <c r="R301" s="31"/>
      <c r="S301" s="31"/>
      <c r="T301" s="31"/>
      <c r="U301" s="31"/>
      <c r="V301" s="17" t="str">
        <f t="shared" si="30"/>
        <v/>
      </c>
      <c r="W301" s="17" t="str">
        <f t="shared" ca="1" si="28"/>
        <v/>
      </c>
      <c r="X301" s="17" t="str">
        <f t="shared" ca="1" si="29"/>
        <v/>
      </c>
      <c r="Y301" s="17" t="str">
        <f t="shared" ca="1" si="27"/>
        <v/>
      </c>
    </row>
    <row r="302" spans="1:25" x14ac:dyDescent="0.25">
      <c r="A302" s="3">
        <v>41587</v>
      </c>
      <c r="B302" s="6"/>
      <c r="C302" s="6"/>
      <c r="D302" s="7"/>
      <c r="E302" s="7"/>
      <c r="F302" s="7"/>
      <c r="G302" s="7"/>
      <c r="H302" s="7"/>
      <c r="I302" s="7"/>
      <c r="J302" s="7"/>
      <c r="K302" s="7" t="str">
        <f t="shared" si="25"/>
        <v/>
      </c>
      <c r="L302" s="10" t="str">
        <f>IF(B302="","",interp(B302,Data!$B$5:$B$464,Data!$D$5:$D$464))</f>
        <v/>
      </c>
      <c r="M302" s="10" t="str">
        <f>IF(ISERROR(L302/Data!$D$464),"",IF(L302/Data!$D$464&lt;=0.4,"Yes - No Passthroughs","No - Relase Inflows"))</f>
        <v/>
      </c>
      <c r="N302" s="13" t="str">
        <f ca="1">IF(ISERROR(IF((L302-L301-(D302/12*[1]!interp(B302,Data!$B$5:$B$464,Data!$C$5:$C$464))+E302-R302)&lt;0,0,(L302-L301-(D302/12*[1]!interp(B302,Data!$B$5:$B$464,Data!$C$5:$C$464))+E302-R302))),"",IF((L302-L301-(D302/12*[1]!interp(B302,Data!$B$5:$B$464,Data!$C$5:$C$464))+E302-R302)&lt;0,0,(L302-L301-(D302/12*[1]!interp(B302,Data!$B$5:$B$464,Data!$C$5:$C$464))+E302-R302)))</f>
        <v/>
      </c>
      <c r="O302" s="33" t="str">
        <f>IF(G302="","",interp(G302,Data!$F$5:$F$286,Data!$H$5:$H$286))</f>
        <v/>
      </c>
      <c r="P302" s="13" t="str">
        <f>IF(O302="","",IF(O302-O301-interp(G302,Data!$F$5:$F$286,Data!$G$5:$G$286)*H302/12-I302+J302&lt;0,0,O302-O301-interp(G302,Data!$F$5:$F$286,Data!$G$5:$G$286)*H302/12-I302+J302))</f>
        <v/>
      </c>
      <c r="Q302" s="12" t="str">
        <f t="shared" ca="1" si="26"/>
        <v/>
      </c>
      <c r="R302" s="31"/>
      <c r="S302" s="31"/>
      <c r="T302" s="31"/>
      <c r="U302" s="31"/>
      <c r="V302" s="17" t="str">
        <f t="shared" si="30"/>
        <v/>
      </c>
      <c r="W302" s="17" t="str">
        <f t="shared" ca="1" si="28"/>
        <v/>
      </c>
      <c r="X302" s="17" t="str">
        <f t="shared" ca="1" si="29"/>
        <v/>
      </c>
      <c r="Y302" s="17" t="str">
        <f t="shared" ca="1" si="27"/>
        <v/>
      </c>
    </row>
    <row r="303" spans="1:25" x14ac:dyDescent="0.25">
      <c r="A303" s="3">
        <v>41588</v>
      </c>
      <c r="B303" s="6"/>
      <c r="C303" s="6"/>
      <c r="D303" s="7"/>
      <c r="E303" s="7"/>
      <c r="F303" s="7"/>
      <c r="G303" s="7"/>
      <c r="H303" s="7"/>
      <c r="I303" s="7"/>
      <c r="J303" s="7"/>
      <c r="K303" s="7" t="str">
        <f t="shared" si="25"/>
        <v/>
      </c>
      <c r="L303" s="10" t="str">
        <f>IF(B303="","",interp(B303,Data!$B$5:$B$464,Data!$D$5:$D$464))</f>
        <v/>
      </c>
      <c r="M303" s="10" t="str">
        <f>IF(ISERROR(L303/Data!$D$464),"",IF(L303/Data!$D$464&lt;=0.4,"Yes - No Passthroughs","No - Relase Inflows"))</f>
        <v/>
      </c>
      <c r="N303" s="13" t="str">
        <f ca="1">IF(ISERROR(IF((L303-L302-(D303/12*[1]!interp(B303,Data!$B$5:$B$464,Data!$C$5:$C$464))+E303-R303)&lt;0,0,(L303-L302-(D303/12*[1]!interp(B303,Data!$B$5:$B$464,Data!$C$5:$C$464))+E303-R303))),"",IF((L303-L302-(D303/12*[1]!interp(B303,Data!$B$5:$B$464,Data!$C$5:$C$464))+E303-R303)&lt;0,0,(L303-L302-(D303/12*[1]!interp(B303,Data!$B$5:$B$464,Data!$C$5:$C$464))+E303-R303)))</f>
        <v/>
      </c>
      <c r="O303" s="33" t="str">
        <f>IF(G303="","",interp(G303,Data!$F$5:$F$286,Data!$H$5:$H$286))</f>
        <v/>
      </c>
      <c r="P303" s="13" t="str">
        <f>IF(O303="","",IF(O303-O302-interp(G303,Data!$F$5:$F$286,Data!$G$5:$G$286)*H303/12-I303+J303&lt;0,0,O303-O302-interp(G303,Data!$F$5:$F$286,Data!$G$5:$G$286)*H303/12-I303+J303))</f>
        <v/>
      </c>
      <c r="Q303" s="12" t="str">
        <f t="shared" ca="1" si="26"/>
        <v/>
      </c>
      <c r="R303" s="31"/>
      <c r="S303" s="31"/>
      <c r="T303" s="31"/>
      <c r="U303" s="31"/>
      <c r="V303" s="17" t="str">
        <f t="shared" si="30"/>
        <v/>
      </c>
      <c r="W303" s="17" t="str">
        <f t="shared" ca="1" si="28"/>
        <v/>
      </c>
      <c r="X303" s="17" t="str">
        <f t="shared" ca="1" si="29"/>
        <v/>
      </c>
      <c r="Y303" s="17" t="str">
        <f t="shared" ca="1" si="27"/>
        <v/>
      </c>
    </row>
    <row r="304" spans="1:25" x14ac:dyDescent="0.25">
      <c r="A304" s="3">
        <v>41589</v>
      </c>
      <c r="B304" s="6"/>
      <c r="C304" s="6"/>
      <c r="D304" s="7"/>
      <c r="E304" s="7"/>
      <c r="F304" s="7"/>
      <c r="G304" s="7"/>
      <c r="H304" s="7"/>
      <c r="I304" s="7"/>
      <c r="J304" s="7"/>
      <c r="K304" s="7" t="str">
        <f t="shared" si="25"/>
        <v/>
      </c>
      <c r="L304" s="10" t="str">
        <f>IF(B304="","",interp(B304,Data!$B$5:$B$464,Data!$D$5:$D$464))</f>
        <v/>
      </c>
      <c r="M304" s="10" t="str">
        <f>IF(ISERROR(L304/Data!$D$464),"",IF(L304/Data!$D$464&lt;=0.4,"Yes - No Passthroughs","No - Relase Inflows"))</f>
        <v/>
      </c>
      <c r="N304" s="13" t="str">
        <f ca="1">IF(ISERROR(IF((L304-L303-(D304/12*[1]!interp(B304,Data!$B$5:$B$464,Data!$C$5:$C$464))+E304-R304)&lt;0,0,(L304-L303-(D304/12*[1]!interp(B304,Data!$B$5:$B$464,Data!$C$5:$C$464))+E304-R304))),"",IF((L304-L303-(D304/12*[1]!interp(B304,Data!$B$5:$B$464,Data!$C$5:$C$464))+E304-R304)&lt;0,0,(L304-L303-(D304/12*[1]!interp(B304,Data!$B$5:$B$464,Data!$C$5:$C$464))+E304-R304)))</f>
        <v/>
      </c>
      <c r="O304" s="33" t="str">
        <f>IF(G304="","",interp(G304,Data!$F$5:$F$286,Data!$H$5:$H$286))</f>
        <v/>
      </c>
      <c r="P304" s="13" t="str">
        <f>IF(O304="","",IF(O304-O303-interp(G304,Data!$F$5:$F$286,Data!$G$5:$G$286)*H304/12-I304+J304&lt;0,0,O304-O303-interp(G304,Data!$F$5:$F$286,Data!$G$5:$G$286)*H304/12-I304+J304))</f>
        <v/>
      </c>
      <c r="Q304" s="12" t="str">
        <f t="shared" ca="1" si="26"/>
        <v/>
      </c>
      <c r="R304" s="31"/>
      <c r="S304" s="31"/>
      <c r="T304" s="31"/>
      <c r="U304" s="31"/>
      <c r="V304" s="17" t="str">
        <f t="shared" si="30"/>
        <v/>
      </c>
      <c r="W304" s="17" t="str">
        <f t="shared" ca="1" si="28"/>
        <v/>
      </c>
      <c r="X304" s="17" t="str">
        <f t="shared" ca="1" si="29"/>
        <v/>
      </c>
      <c r="Y304" s="17" t="str">
        <f t="shared" ca="1" si="27"/>
        <v/>
      </c>
    </row>
    <row r="305" spans="1:25" x14ac:dyDescent="0.25">
      <c r="A305" s="3">
        <v>41590</v>
      </c>
      <c r="B305" s="6"/>
      <c r="C305" s="6"/>
      <c r="D305" s="7"/>
      <c r="E305" s="7"/>
      <c r="F305" s="7"/>
      <c r="G305" s="7"/>
      <c r="H305" s="7"/>
      <c r="I305" s="7"/>
      <c r="J305" s="7"/>
      <c r="K305" s="7" t="str">
        <f t="shared" si="25"/>
        <v/>
      </c>
      <c r="L305" s="10" t="str">
        <f>IF(B305="","",interp(B305,Data!$B$5:$B$464,Data!$D$5:$D$464))</f>
        <v/>
      </c>
      <c r="M305" s="10" t="str">
        <f>IF(ISERROR(L305/Data!$D$464),"",IF(L305/Data!$D$464&lt;=0.4,"Yes - No Passthroughs","No - Relase Inflows"))</f>
        <v/>
      </c>
      <c r="N305" s="13" t="str">
        <f ca="1">IF(ISERROR(IF((L305-L304-(D305/12*[1]!interp(B305,Data!$B$5:$B$464,Data!$C$5:$C$464))+E305-R305)&lt;0,0,(L305-L304-(D305/12*[1]!interp(B305,Data!$B$5:$B$464,Data!$C$5:$C$464))+E305-R305))),"",IF((L305-L304-(D305/12*[1]!interp(B305,Data!$B$5:$B$464,Data!$C$5:$C$464))+E305-R305)&lt;0,0,(L305-L304-(D305/12*[1]!interp(B305,Data!$B$5:$B$464,Data!$C$5:$C$464))+E305-R305)))</f>
        <v/>
      </c>
      <c r="O305" s="33" t="str">
        <f>IF(G305="","",interp(G305,Data!$F$5:$F$286,Data!$H$5:$H$286))</f>
        <v/>
      </c>
      <c r="P305" s="13" t="str">
        <f>IF(O305="","",IF(O305-O304-interp(G305,Data!$F$5:$F$286,Data!$G$5:$G$286)*H305/12-I305+J305&lt;0,0,O305-O304-interp(G305,Data!$F$5:$F$286,Data!$G$5:$G$286)*H305/12-I305+J305))</f>
        <v/>
      </c>
      <c r="Q305" s="12" t="str">
        <f t="shared" ca="1" si="26"/>
        <v/>
      </c>
      <c r="R305" s="31"/>
      <c r="S305" s="31"/>
      <c r="T305" s="31"/>
      <c r="U305" s="31"/>
      <c r="V305" s="17" t="str">
        <f t="shared" si="30"/>
        <v/>
      </c>
      <c r="W305" s="17" t="str">
        <f t="shared" ca="1" si="28"/>
        <v/>
      </c>
      <c r="X305" s="17" t="str">
        <f t="shared" ca="1" si="29"/>
        <v/>
      </c>
      <c r="Y305" s="17" t="str">
        <f t="shared" ca="1" si="27"/>
        <v/>
      </c>
    </row>
    <row r="306" spans="1:25" x14ac:dyDescent="0.25">
      <c r="A306" s="3">
        <v>41591</v>
      </c>
      <c r="B306" s="6"/>
      <c r="C306" s="6"/>
      <c r="D306" s="7"/>
      <c r="E306" s="7"/>
      <c r="F306" s="7"/>
      <c r="G306" s="7"/>
      <c r="H306" s="7"/>
      <c r="I306" s="7"/>
      <c r="J306" s="7"/>
      <c r="K306" s="7" t="str">
        <f t="shared" si="25"/>
        <v/>
      </c>
      <c r="L306" s="10" t="str">
        <f>IF(B306="","",interp(B306,Data!$B$5:$B$464,Data!$D$5:$D$464))</f>
        <v/>
      </c>
      <c r="M306" s="10" t="str">
        <f>IF(ISERROR(L306/Data!$D$464),"",IF(L306/Data!$D$464&lt;=0.4,"Yes - No Passthroughs","No - Relase Inflows"))</f>
        <v/>
      </c>
      <c r="N306" s="13" t="str">
        <f ca="1">IF(ISERROR(IF((L306-L305-(D306/12*[1]!interp(B306,Data!$B$5:$B$464,Data!$C$5:$C$464))+E306-R306)&lt;0,0,(L306-L305-(D306/12*[1]!interp(B306,Data!$B$5:$B$464,Data!$C$5:$C$464))+E306-R306))),"",IF((L306-L305-(D306/12*[1]!interp(B306,Data!$B$5:$B$464,Data!$C$5:$C$464))+E306-R306)&lt;0,0,(L306-L305-(D306/12*[1]!interp(B306,Data!$B$5:$B$464,Data!$C$5:$C$464))+E306-R306)))</f>
        <v/>
      </c>
      <c r="O306" s="33" t="str">
        <f>IF(G306="","",interp(G306,Data!$F$5:$F$286,Data!$H$5:$H$286))</f>
        <v/>
      </c>
      <c r="P306" s="13" t="str">
        <f>IF(O306="","",IF(O306-O305-interp(G306,Data!$F$5:$F$286,Data!$G$5:$G$286)*H306/12-I306+J306&lt;0,0,O306-O305-interp(G306,Data!$F$5:$F$286,Data!$G$5:$G$286)*H306/12-I306+J306))</f>
        <v/>
      </c>
      <c r="Q306" s="12" t="str">
        <f t="shared" ca="1" si="26"/>
        <v/>
      </c>
      <c r="R306" s="31"/>
      <c r="S306" s="31"/>
      <c r="T306" s="31"/>
      <c r="U306" s="31"/>
      <c r="V306" s="17" t="str">
        <f t="shared" si="30"/>
        <v/>
      </c>
      <c r="W306" s="17" t="str">
        <f t="shared" ca="1" si="28"/>
        <v/>
      </c>
      <c r="X306" s="17" t="str">
        <f t="shared" ca="1" si="29"/>
        <v/>
      </c>
      <c r="Y306" s="17" t="str">
        <f t="shared" ca="1" si="27"/>
        <v/>
      </c>
    </row>
    <row r="307" spans="1:25" x14ac:dyDescent="0.25">
      <c r="A307" s="3">
        <v>41592</v>
      </c>
      <c r="B307" s="6"/>
      <c r="C307" s="6"/>
      <c r="D307" s="7"/>
      <c r="E307" s="7"/>
      <c r="F307" s="7"/>
      <c r="G307" s="7"/>
      <c r="H307" s="7"/>
      <c r="I307" s="7"/>
      <c r="J307" s="7"/>
      <c r="K307" s="7" t="str">
        <f t="shared" si="25"/>
        <v/>
      </c>
      <c r="L307" s="10" t="str">
        <f>IF(B307="","",interp(B307,Data!$B$5:$B$464,Data!$D$5:$D$464))</f>
        <v/>
      </c>
      <c r="M307" s="10" t="str">
        <f>IF(ISERROR(L307/Data!$D$464),"",IF(L307/Data!$D$464&lt;=0.4,"Yes - No Passthroughs","No - Relase Inflows"))</f>
        <v/>
      </c>
      <c r="N307" s="13" t="str">
        <f ca="1">IF(ISERROR(IF((L307-L306-(D307/12*[1]!interp(B307,Data!$B$5:$B$464,Data!$C$5:$C$464))+E307-R307)&lt;0,0,(L307-L306-(D307/12*[1]!interp(B307,Data!$B$5:$B$464,Data!$C$5:$C$464))+E307-R307))),"",IF((L307-L306-(D307/12*[1]!interp(B307,Data!$B$5:$B$464,Data!$C$5:$C$464))+E307-R307)&lt;0,0,(L307-L306-(D307/12*[1]!interp(B307,Data!$B$5:$B$464,Data!$C$5:$C$464))+E307-R307)))</f>
        <v/>
      </c>
      <c r="O307" s="33" t="str">
        <f>IF(G307="","",interp(G307,Data!$F$5:$F$286,Data!$H$5:$H$286))</f>
        <v/>
      </c>
      <c r="P307" s="13" t="str">
        <f>IF(O307="","",IF(O307-O306-interp(G307,Data!$F$5:$F$286,Data!$G$5:$G$286)*H307/12-I307+J307&lt;0,0,O307-O306-interp(G307,Data!$F$5:$F$286,Data!$G$5:$G$286)*H307/12-I307+J307))</f>
        <v/>
      </c>
      <c r="Q307" s="12" t="str">
        <f t="shared" ca="1" si="26"/>
        <v/>
      </c>
      <c r="R307" s="31"/>
      <c r="S307" s="31"/>
      <c r="T307" s="31"/>
      <c r="U307" s="31"/>
      <c r="V307" s="17" t="str">
        <f t="shared" si="30"/>
        <v/>
      </c>
      <c r="W307" s="17" t="str">
        <f t="shared" ca="1" si="28"/>
        <v/>
      </c>
      <c r="X307" s="17" t="str">
        <f t="shared" ca="1" si="29"/>
        <v/>
      </c>
      <c r="Y307" s="17" t="str">
        <f t="shared" ca="1" si="27"/>
        <v/>
      </c>
    </row>
    <row r="308" spans="1:25" x14ac:dyDescent="0.25">
      <c r="A308" s="3">
        <v>41593</v>
      </c>
      <c r="B308" s="6"/>
      <c r="C308" s="6"/>
      <c r="D308" s="7"/>
      <c r="E308" s="7"/>
      <c r="F308" s="7"/>
      <c r="G308" s="7"/>
      <c r="H308" s="7"/>
      <c r="I308" s="7"/>
      <c r="J308" s="7"/>
      <c r="K308" s="7" t="str">
        <f t="shared" si="25"/>
        <v/>
      </c>
      <c r="L308" s="10" t="str">
        <f>IF(B308="","",interp(B308,Data!$B$5:$B$464,Data!$D$5:$D$464))</f>
        <v/>
      </c>
      <c r="M308" s="10" t="str">
        <f>IF(ISERROR(L308/Data!$D$464),"",IF(L308/Data!$D$464&lt;=0.4,"Yes - No Passthroughs","No - Relase Inflows"))</f>
        <v/>
      </c>
      <c r="N308" s="13" t="str">
        <f ca="1">IF(ISERROR(IF((L308-L307-(D308/12*[1]!interp(B308,Data!$B$5:$B$464,Data!$C$5:$C$464))+E308-R308)&lt;0,0,(L308-L307-(D308/12*[1]!interp(B308,Data!$B$5:$B$464,Data!$C$5:$C$464))+E308-R308))),"",IF((L308-L307-(D308/12*[1]!interp(B308,Data!$B$5:$B$464,Data!$C$5:$C$464))+E308-R308)&lt;0,0,(L308-L307-(D308/12*[1]!interp(B308,Data!$B$5:$B$464,Data!$C$5:$C$464))+E308-R308)))</f>
        <v/>
      </c>
      <c r="O308" s="33" t="str">
        <f>IF(G308="","",interp(G308,Data!$F$5:$F$286,Data!$H$5:$H$286))</f>
        <v/>
      </c>
      <c r="P308" s="13" t="str">
        <f>IF(O308="","",IF(O308-O307-interp(G308,Data!$F$5:$F$286,Data!$G$5:$G$286)*H308/12-I308+J308&lt;0,0,O308-O307-interp(G308,Data!$F$5:$F$286,Data!$G$5:$G$286)*H308/12-I308+J308))</f>
        <v/>
      </c>
      <c r="Q308" s="12" t="str">
        <f t="shared" ca="1" si="26"/>
        <v/>
      </c>
      <c r="R308" s="31"/>
      <c r="S308" s="31"/>
      <c r="T308" s="31"/>
      <c r="U308" s="31"/>
      <c r="V308" s="17" t="str">
        <f t="shared" si="30"/>
        <v/>
      </c>
      <c r="W308" s="17" t="str">
        <f t="shared" ca="1" si="28"/>
        <v/>
      </c>
      <c r="X308" s="17" t="str">
        <f t="shared" ca="1" si="29"/>
        <v/>
      </c>
      <c r="Y308" s="17" t="str">
        <f t="shared" ca="1" si="27"/>
        <v/>
      </c>
    </row>
    <row r="309" spans="1:25" x14ac:dyDescent="0.25">
      <c r="A309" s="3">
        <v>41594</v>
      </c>
      <c r="B309" s="6"/>
      <c r="C309" s="6"/>
      <c r="D309" s="7"/>
      <c r="E309" s="7"/>
      <c r="F309" s="7"/>
      <c r="G309" s="7"/>
      <c r="H309" s="7"/>
      <c r="I309" s="7"/>
      <c r="J309" s="7"/>
      <c r="K309" s="7" t="str">
        <f t="shared" si="25"/>
        <v/>
      </c>
      <c r="L309" s="10" t="str">
        <f>IF(B309="","",interp(B309,Data!$B$5:$B$464,Data!$D$5:$D$464))</f>
        <v/>
      </c>
      <c r="M309" s="10" t="str">
        <f>IF(ISERROR(L309/Data!$D$464),"",IF(L309/Data!$D$464&lt;=0.4,"Yes - No Passthroughs","No - Relase Inflows"))</f>
        <v/>
      </c>
      <c r="N309" s="13" t="str">
        <f ca="1">IF(ISERROR(IF((L309-L308-(D309/12*[1]!interp(B309,Data!$B$5:$B$464,Data!$C$5:$C$464))+E309-R309)&lt;0,0,(L309-L308-(D309/12*[1]!interp(B309,Data!$B$5:$B$464,Data!$C$5:$C$464))+E309-R309))),"",IF((L309-L308-(D309/12*[1]!interp(B309,Data!$B$5:$B$464,Data!$C$5:$C$464))+E309-R309)&lt;0,0,(L309-L308-(D309/12*[1]!interp(B309,Data!$B$5:$B$464,Data!$C$5:$C$464))+E309-R309)))</f>
        <v/>
      </c>
      <c r="O309" s="33" t="str">
        <f>IF(G309="","",interp(G309,Data!$F$5:$F$286,Data!$H$5:$H$286))</f>
        <v/>
      </c>
      <c r="P309" s="13" t="str">
        <f>IF(O309="","",IF(O309-O308-interp(G309,Data!$F$5:$F$286,Data!$G$5:$G$286)*H309/12-I309+J309&lt;0,0,O309-O308-interp(G309,Data!$F$5:$F$286,Data!$G$5:$G$286)*H309/12-I309+J309))</f>
        <v/>
      </c>
      <c r="Q309" s="12" t="str">
        <f t="shared" ca="1" si="26"/>
        <v/>
      </c>
      <c r="R309" s="31"/>
      <c r="S309" s="31"/>
      <c r="T309" s="31"/>
      <c r="U309" s="31"/>
      <c r="V309" s="17" t="str">
        <f t="shared" si="30"/>
        <v/>
      </c>
      <c r="W309" s="17" t="str">
        <f t="shared" ca="1" si="28"/>
        <v/>
      </c>
      <c r="X309" s="17" t="str">
        <f t="shared" ca="1" si="29"/>
        <v/>
      </c>
      <c r="Y309" s="17" t="str">
        <f t="shared" ca="1" si="27"/>
        <v/>
      </c>
    </row>
    <row r="310" spans="1:25" x14ac:dyDescent="0.25">
      <c r="A310" s="3">
        <v>41595</v>
      </c>
      <c r="B310" s="6"/>
      <c r="C310" s="6"/>
      <c r="D310" s="7"/>
      <c r="E310" s="7"/>
      <c r="F310" s="7"/>
      <c r="G310" s="7"/>
      <c r="H310" s="7"/>
      <c r="I310" s="7"/>
      <c r="J310" s="7"/>
      <c r="K310" s="7" t="str">
        <f t="shared" si="25"/>
        <v/>
      </c>
      <c r="L310" s="10" t="str">
        <f>IF(B310="","",interp(B310,Data!$B$5:$B$464,Data!$D$5:$D$464))</f>
        <v/>
      </c>
      <c r="M310" s="10" t="str">
        <f>IF(ISERROR(L310/Data!$D$464),"",IF(L310/Data!$D$464&lt;=0.4,"Yes - No Passthroughs","No - Relase Inflows"))</f>
        <v/>
      </c>
      <c r="N310" s="13" t="str">
        <f ca="1">IF(ISERROR(IF((L310-L309-(D310/12*[1]!interp(B310,Data!$B$5:$B$464,Data!$C$5:$C$464))+E310-R310)&lt;0,0,(L310-L309-(D310/12*[1]!interp(B310,Data!$B$5:$B$464,Data!$C$5:$C$464))+E310-R310))),"",IF((L310-L309-(D310/12*[1]!interp(B310,Data!$B$5:$B$464,Data!$C$5:$C$464))+E310-R310)&lt;0,0,(L310-L309-(D310/12*[1]!interp(B310,Data!$B$5:$B$464,Data!$C$5:$C$464))+E310-R310)))</f>
        <v/>
      </c>
      <c r="O310" s="33" t="str">
        <f>IF(G310="","",interp(G310,Data!$F$5:$F$286,Data!$H$5:$H$286))</f>
        <v/>
      </c>
      <c r="P310" s="13" t="str">
        <f>IF(O310="","",IF(O310-O309-interp(G310,Data!$F$5:$F$286,Data!$G$5:$G$286)*H310/12-I310+J310&lt;0,0,O310-O309-interp(G310,Data!$F$5:$F$286,Data!$G$5:$G$286)*H310/12-I310+J310))</f>
        <v/>
      </c>
      <c r="Q310" s="12" t="str">
        <f t="shared" ca="1" si="26"/>
        <v/>
      </c>
      <c r="R310" s="31"/>
      <c r="S310" s="31"/>
      <c r="T310" s="31"/>
      <c r="U310" s="31"/>
      <c r="V310" s="17" t="str">
        <f t="shared" si="30"/>
        <v/>
      </c>
      <c r="W310" s="17" t="str">
        <f t="shared" ca="1" si="28"/>
        <v/>
      </c>
      <c r="X310" s="17" t="str">
        <f t="shared" ca="1" si="29"/>
        <v/>
      </c>
      <c r="Y310" s="17" t="str">
        <f t="shared" ca="1" si="27"/>
        <v/>
      </c>
    </row>
    <row r="311" spans="1:25" x14ac:dyDescent="0.25">
      <c r="A311" s="3">
        <v>41596</v>
      </c>
      <c r="B311" s="6"/>
      <c r="C311" s="6"/>
      <c r="D311" s="7"/>
      <c r="E311" s="7"/>
      <c r="F311" s="7"/>
      <c r="G311" s="7"/>
      <c r="H311" s="7"/>
      <c r="I311" s="7"/>
      <c r="J311" s="7"/>
      <c r="K311" s="7" t="str">
        <f t="shared" si="25"/>
        <v/>
      </c>
      <c r="L311" s="10" t="str">
        <f>IF(B311="","",interp(B311,Data!$B$5:$B$464,Data!$D$5:$D$464))</f>
        <v/>
      </c>
      <c r="M311" s="10" t="str">
        <f>IF(ISERROR(L311/Data!$D$464),"",IF(L311/Data!$D$464&lt;=0.4,"Yes - No Passthroughs","No - Relase Inflows"))</f>
        <v/>
      </c>
      <c r="N311" s="13" t="str">
        <f ca="1">IF(ISERROR(IF((L311-L310-(D311/12*[1]!interp(B311,Data!$B$5:$B$464,Data!$C$5:$C$464))+E311-R311)&lt;0,0,(L311-L310-(D311/12*[1]!interp(B311,Data!$B$5:$B$464,Data!$C$5:$C$464))+E311-R311))),"",IF((L311-L310-(D311/12*[1]!interp(B311,Data!$B$5:$B$464,Data!$C$5:$C$464))+E311-R311)&lt;0,0,(L311-L310-(D311/12*[1]!interp(B311,Data!$B$5:$B$464,Data!$C$5:$C$464))+E311-R311)))</f>
        <v/>
      </c>
      <c r="O311" s="33" t="str">
        <f>IF(G311="","",interp(G311,Data!$F$5:$F$286,Data!$H$5:$H$286))</f>
        <v/>
      </c>
      <c r="P311" s="13" t="str">
        <f>IF(O311="","",IF(O311-O310-interp(G311,Data!$F$5:$F$286,Data!$G$5:$G$286)*H311/12-I311+J311&lt;0,0,O311-O310-interp(G311,Data!$F$5:$F$286,Data!$G$5:$G$286)*H311/12-I311+J311))</f>
        <v/>
      </c>
      <c r="Q311" s="12" t="str">
        <f t="shared" ca="1" si="26"/>
        <v/>
      </c>
      <c r="R311" s="31"/>
      <c r="S311" s="31"/>
      <c r="T311" s="31"/>
      <c r="U311" s="31"/>
      <c r="V311" s="17" t="str">
        <f t="shared" si="30"/>
        <v/>
      </c>
      <c r="W311" s="17" t="str">
        <f t="shared" ca="1" si="28"/>
        <v/>
      </c>
      <c r="X311" s="17" t="str">
        <f t="shared" ca="1" si="29"/>
        <v/>
      </c>
      <c r="Y311" s="17" t="str">
        <f t="shared" ca="1" si="27"/>
        <v/>
      </c>
    </row>
    <row r="312" spans="1:25" x14ac:dyDescent="0.25">
      <c r="A312" s="3">
        <v>41597</v>
      </c>
      <c r="B312" s="6"/>
      <c r="C312" s="6"/>
      <c r="D312" s="7"/>
      <c r="E312" s="7"/>
      <c r="F312" s="7"/>
      <c r="G312" s="7"/>
      <c r="H312" s="7"/>
      <c r="I312" s="7"/>
      <c r="J312" s="7"/>
      <c r="K312" s="7" t="str">
        <f t="shared" si="25"/>
        <v/>
      </c>
      <c r="L312" s="10" t="str">
        <f>IF(B312="","",interp(B312,Data!$B$5:$B$464,Data!$D$5:$D$464))</f>
        <v/>
      </c>
      <c r="M312" s="10" t="str">
        <f>IF(ISERROR(L312/Data!$D$464),"",IF(L312/Data!$D$464&lt;=0.4,"Yes - No Passthroughs","No - Relase Inflows"))</f>
        <v/>
      </c>
      <c r="N312" s="13" t="str">
        <f ca="1">IF(ISERROR(IF((L312-L311-(D312/12*[1]!interp(B312,Data!$B$5:$B$464,Data!$C$5:$C$464))+E312-R312)&lt;0,0,(L312-L311-(D312/12*[1]!interp(B312,Data!$B$5:$B$464,Data!$C$5:$C$464))+E312-R312))),"",IF((L312-L311-(D312/12*[1]!interp(B312,Data!$B$5:$B$464,Data!$C$5:$C$464))+E312-R312)&lt;0,0,(L312-L311-(D312/12*[1]!interp(B312,Data!$B$5:$B$464,Data!$C$5:$C$464))+E312-R312)))</f>
        <v/>
      </c>
      <c r="O312" s="33" t="str">
        <f>IF(G312="","",interp(G312,Data!$F$5:$F$286,Data!$H$5:$H$286))</f>
        <v/>
      </c>
      <c r="P312" s="13" t="str">
        <f>IF(O312="","",IF(O312-O311-interp(G312,Data!$F$5:$F$286,Data!$G$5:$G$286)*H312/12-I312+J312&lt;0,0,O312-O311-interp(G312,Data!$F$5:$F$286,Data!$G$5:$G$286)*H312/12-I312+J312))</f>
        <v/>
      </c>
      <c r="Q312" s="12" t="str">
        <f t="shared" ca="1" si="26"/>
        <v/>
      </c>
      <c r="R312" s="31"/>
      <c r="S312" s="31"/>
      <c r="T312" s="31"/>
      <c r="U312" s="31"/>
      <c r="V312" s="17" t="str">
        <f t="shared" si="30"/>
        <v/>
      </c>
      <c r="W312" s="17" t="str">
        <f t="shared" ca="1" si="28"/>
        <v/>
      </c>
      <c r="X312" s="17" t="str">
        <f t="shared" ca="1" si="29"/>
        <v/>
      </c>
      <c r="Y312" s="17" t="str">
        <f t="shared" ca="1" si="27"/>
        <v/>
      </c>
    </row>
    <row r="313" spans="1:25" x14ac:dyDescent="0.25">
      <c r="A313" s="3">
        <v>41598</v>
      </c>
      <c r="B313" s="6"/>
      <c r="C313" s="6"/>
      <c r="D313" s="7"/>
      <c r="E313" s="7"/>
      <c r="F313" s="7"/>
      <c r="G313" s="7"/>
      <c r="H313" s="7"/>
      <c r="I313" s="7"/>
      <c r="J313" s="7"/>
      <c r="K313" s="7" t="str">
        <f t="shared" si="25"/>
        <v/>
      </c>
      <c r="L313" s="10" t="str">
        <f>IF(B313="","",interp(B313,Data!$B$5:$B$464,Data!$D$5:$D$464))</f>
        <v/>
      </c>
      <c r="M313" s="10" t="str">
        <f>IF(ISERROR(L313/Data!$D$464),"",IF(L313/Data!$D$464&lt;=0.4,"Yes - No Passthroughs","No - Relase Inflows"))</f>
        <v/>
      </c>
      <c r="N313" s="13" t="str">
        <f ca="1">IF(ISERROR(IF((L313-L312-(D313/12*[1]!interp(B313,Data!$B$5:$B$464,Data!$C$5:$C$464))+E313-R313)&lt;0,0,(L313-L312-(D313/12*[1]!interp(B313,Data!$B$5:$B$464,Data!$C$5:$C$464))+E313-R313))),"",IF((L313-L312-(D313/12*[1]!interp(B313,Data!$B$5:$B$464,Data!$C$5:$C$464))+E313-R313)&lt;0,0,(L313-L312-(D313/12*[1]!interp(B313,Data!$B$5:$B$464,Data!$C$5:$C$464))+E313-R313)))</f>
        <v/>
      </c>
      <c r="O313" s="33" t="str">
        <f>IF(G313="","",interp(G313,Data!$F$5:$F$286,Data!$H$5:$H$286))</f>
        <v/>
      </c>
      <c r="P313" s="13" t="str">
        <f>IF(O313="","",IF(O313-O312-interp(G313,Data!$F$5:$F$286,Data!$G$5:$G$286)*H313/12-I313+J313&lt;0,0,O313-O312-interp(G313,Data!$F$5:$F$286,Data!$G$5:$G$286)*H313/12-I313+J313))</f>
        <v/>
      </c>
      <c r="Q313" s="12" t="str">
        <f t="shared" ca="1" si="26"/>
        <v/>
      </c>
      <c r="R313" s="31"/>
      <c r="S313" s="31"/>
      <c r="T313" s="31"/>
      <c r="U313" s="31"/>
      <c r="V313" s="17" t="str">
        <f t="shared" si="30"/>
        <v/>
      </c>
      <c r="W313" s="17" t="str">
        <f t="shared" ca="1" si="28"/>
        <v/>
      </c>
      <c r="X313" s="17" t="str">
        <f t="shared" ca="1" si="29"/>
        <v/>
      </c>
      <c r="Y313" s="17" t="str">
        <f t="shared" ca="1" si="27"/>
        <v/>
      </c>
    </row>
    <row r="314" spans="1:25" x14ac:dyDescent="0.25">
      <c r="A314" s="3">
        <v>41599</v>
      </c>
      <c r="B314" s="6"/>
      <c r="C314" s="6"/>
      <c r="D314" s="7"/>
      <c r="E314" s="7"/>
      <c r="F314" s="7"/>
      <c r="G314" s="7"/>
      <c r="H314" s="7"/>
      <c r="I314" s="7"/>
      <c r="J314" s="7"/>
      <c r="K314" s="7" t="str">
        <f t="shared" si="25"/>
        <v/>
      </c>
      <c r="L314" s="10" t="str">
        <f>IF(B314="","",interp(B314,Data!$B$5:$B$464,Data!$D$5:$D$464))</f>
        <v/>
      </c>
      <c r="M314" s="10" t="str">
        <f>IF(ISERROR(L314/Data!$D$464),"",IF(L314/Data!$D$464&lt;=0.4,"Yes - No Passthroughs","No - Relase Inflows"))</f>
        <v/>
      </c>
      <c r="N314" s="13" t="str">
        <f ca="1">IF(ISERROR(IF((L314-L313-(D314/12*[1]!interp(B314,Data!$B$5:$B$464,Data!$C$5:$C$464))+E314-R314)&lt;0,0,(L314-L313-(D314/12*[1]!interp(B314,Data!$B$5:$B$464,Data!$C$5:$C$464))+E314-R314))),"",IF((L314-L313-(D314/12*[1]!interp(B314,Data!$B$5:$B$464,Data!$C$5:$C$464))+E314-R314)&lt;0,0,(L314-L313-(D314/12*[1]!interp(B314,Data!$B$5:$B$464,Data!$C$5:$C$464))+E314-R314)))</f>
        <v/>
      </c>
      <c r="O314" s="33" t="str">
        <f>IF(G314="","",interp(G314,Data!$F$5:$F$286,Data!$H$5:$H$286))</f>
        <v/>
      </c>
      <c r="P314" s="13" t="str">
        <f>IF(O314="","",IF(O314-O313-interp(G314,Data!$F$5:$F$286,Data!$G$5:$G$286)*H314/12-I314+J314&lt;0,0,O314-O313-interp(G314,Data!$F$5:$F$286,Data!$G$5:$G$286)*H314/12-I314+J314))</f>
        <v/>
      </c>
      <c r="Q314" s="12" t="str">
        <f t="shared" ca="1" si="26"/>
        <v/>
      </c>
      <c r="R314" s="31"/>
      <c r="S314" s="31"/>
      <c r="T314" s="31"/>
      <c r="U314" s="31"/>
      <c r="V314" s="17" t="str">
        <f t="shared" si="30"/>
        <v/>
      </c>
      <c r="W314" s="17" t="str">
        <f t="shared" ca="1" si="28"/>
        <v/>
      </c>
      <c r="X314" s="17" t="str">
        <f t="shared" ca="1" si="29"/>
        <v/>
      </c>
      <c r="Y314" s="17" t="str">
        <f t="shared" ca="1" si="27"/>
        <v/>
      </c>
    </row>
    <row r="315" spans="1:25" x14ac:dyDescent="0.25">
      <c r="A315" s="3">
        <v>41600</v>
      </c>
      <c r="B315" s="6"/>
      <c r="C315" s="6"/>
      <c r="D315" s="7"/>
      <c r="E315" s="7"/>
      <c r="F315" s="7"/>
      <c r="G315" s="7"/>
      <c r="H315" s="7"/>
      <c r="I315" s="7"/>
      <c r="J315" s="7"/>
      <c r="K315" s="7" t="str">
        <f t="shared" si="25"/>
        <v/>
      </c>
      <c r="L315" s="10" t="str">
        <f>IF(B315="","",interp(B315,Data!$B$5:$B$464,Data!$D$5:$D$464))</f>
        <v/>
      </c>
      <c r="M315" s="10" t="str">
        <f>IF(ISERROR(L315/Data!$D$464),"",IF(L315/Data!$D$464&lt;=0.4,"Yes - No Passthroughs","No - Relase Inflows"))</f>
        <v/>
      </c>
      <c r="N315" s="13" t="str">
        <f ca="1">IF(ISERROR(IF((L315-L314-(D315/12*[1]!interp(B315,Data!$B$5:$B$464,Data!$C$5:$C$464))+E315-R315)&lt;0,0,(L315-L314-(D315/12*[1]!interp(B315,Data!$B$5:$B$464,Data!$C$5:$C$464))+E315-R315))),"",IF((L315-L314-(D315/12*[1]!interp(B315,Data!$B$5:$B$464,Data!$C$5:$C$464))+E315-R315)&lt;0,0,(L315-L314-(D315/12*[1]!interp(B315,Data!$B$5:$B$464,Data!$C$5:$C$464))+E315-R315)))</f>
        <v/>
      </c>
      <c r="O315" s="33" t="str">
        <f>IF(G315="","",interp(G315,Data!$F$5:$F$286,Data!$H$5:$H$286))</f>
        <v/>
      </c>
      <c r="P315" s="13" t="str">
        <f>IF(O315="","",IF(O315-O314-interp(G315,Data!$F$5:$F$286,Data!$G$5:$G$286)*H315/12-I315+J315&lt;0,0,O315-O314-interp(G315,Data!$F$5:$F$286,Data!$G$5:$G$286)*H315/12-I315+J315))</f>
        <v/>
      </c>
      <c r="Q315" s="12" t="str">
        <f t="shared" ca="1" si="26"/>
        <v/>
      </c>
      <c r="R315" s="31"/>
      <c r="S315" s="31"/>
      <c r="T315" s="31"/>
      <c r="U315" s="31"/>
      <c r="V315" s="17" t="str">
        <f t="shared" si="30"/>
        <v/>
      </c>
      <c r="W315" s="17" t="str">
        <f t="shared" ca="1" si="28"/>
        <v/>
      </c>
      <c r="X315" s="17" t="str">
        <f t="shared" ca="1" si="29"/>
        <v/>
      </c>
      <c r="Y315" s="17" t="str">
        <f t="shared" ca="1" si="27"/>
        <v/>
      </c>
    </row>
    <row r="316" spans="1:25" x14ac:dyDescent="0.25">
      <c r="A316" s="3">
        <v>41601</v>
      </c>
      <c r="B316" s="6"/>
      <c r="C316" s="6"/>
      <c r="D316" s="7"/>
      <c r="E316" s="7"/>
      <c r="F316" s="7"/>
      <c r="G316" s="7"/>
      <c r="H316" s="7"/>
      <c r="I316" s="7"/>
      <c r="J316" s="7"/>
      <c r="K316" s="7" t="str">
        <f t="shared" si="25"/>
        <v/>
      </c>
      <c r="L316" s="10" t="str">
        <f>IF(B316="","",interp(B316,Data!$B$5:$B$464,Data!$D$5:$D$464))</f>
        <v/>
      </c>
      <c r="M316" s="10" t="str">
        <f>IF(ISERROR(L316/Data!$D$464),"",IF(L316/Data!$D$464&lt;=0.4,"Yes - No Passthroughs","No - Relase Inflows"))</f>
        <v/>
      </c>
      <c r="N316" s="13" t="str">
        <f ca="1">IF(ISERROR(IF((L316-L315-(D316/12*[1]!interp(B316,Data!$B$5:$B$464,Data!$C$5:$C$464))+E316-R316)&lt;0,0,(L316-L315-(D316/12*[1]!interp(B316,Data!$B$5:$B$464,Data!$C$5:$C$464))+E316-R316))),"",IF((L316-L315-(D316/12*[1]!interp(B316,Data!$B$5:$B$464,Data!$C$5:$C$464))+E316-R316)&lt;0,0,(L316-L315-(D316/12*[1]!interp(B316,Data!$B$5:$B$464,Data!$C$5:$C$464))+E316-R316)))</f>
        <v/>
      </c>
      <c r="O316" s="33" t="str">
        <f>IF(G316="","",interp(G316,Data!$F$5:$F$286,Data!$H$5:$H$286))</f>
        <v/>
      </c>
      <c r="P316" s="13" t="str">
        <f>IF(O316="","",IF(O316-O315-interp(G316,Data!$F$5:$F$286,Data!$G$5:$G$286)*H316/12-I316+J316&lt;0,0,O316-O315-interp(G316,Data!$F$5:$F$286,Data!$G$5:$G$286)*H316/12-I316+J316))</f>
        <v/>
      </c>
      <c r="Q316" s="12" t="str">
        <f t="shared" ca="1" si="26"/>
        <v/>
      </c>
      <c r="R316" s="31"/>
      <c r="S316" s="31"/>
      <c r="T316" s="31"/>
      <c r="U316" s="31"/>
      <c r="V316" s="17" t="str">
        <f t="shared" si="30"/>
        <v/>
      </c>
      <c r="W316" s="17" t="str">
        <f t="shared" ca="1" si="28"/>
        <v/>
      </c>
      <c r="X316" s="17" t="str">
        <f t="shared" ca="1" si="29"/>
        <v/>
      </c>
      <c r="Y316" s="17" t="str">
        <f t="shared" ca="1" si="27"/>
        <v/>
      </c>
    </row>
    <row r="317" spans="1:25" x14ac:dyDescent="0.25">
      <c r="A317" s="3">
        <v>41602</v>
      </c>
      <c r="B317" s="6"/>
      <c r="C317" s="6"/>
      <c r="D317" s="7"/>
      <c r="E317" s="7"/>
      <c r="F317" s="7"/>
      <c r="G317" s="7"/>
      <c r="H317" s="7"/>
      <c r="I317" s="7"/>
      <c r="J317" s="7"/>
      <c r="K317" s="7" t="str">
        <f t="shared" si="25"/>
        <v/>
      </c>
      <c r="L317" s="10" t="str">
        <f>IF(B317="","",interp(B317,Data!$B$5:$B$464,Data!$D$5:$D$464))</f>
        <v/>
      </c>
      <c r="M317" s="10" t="str">
        <f>IF(ISERROR(L317/Data!$D$464),"",IF(L317/Data!$D$464&lt;=0.4,"Yes - No Passthroughs","No - Relase Inflows"))</f>
        <v/>
      </c>
      <c r="N317" s="13" t="str">
        <f ca="1">IF(ISERROR(IF((L317-L316-(D317/12*[1]!interp(B317,Data!$B$5:$B$464,Data!$C$5:$C$464))+E317-R317)&lt;0,0,(L317-L316-(D317/12*[1]!interp(B317,Data!$B$5:$B$464,Data!$C$5:$C$464))+E317-R317))),"",IF((L317-L316-(D317/12*[1]!interp(B317,Data!$B$5:$B$464,Data!$C$5:$C$464))+E317-R317)&lt;0,0,(L317-L316-(D317/12*[1]!interp(B317,Data!$B$5:$B$464,Data!$C$5:$C$464))+E317-R317)))</f>
        <v/>
      </c>
      <c r="O317" s="33" t="str">
        <f>IF(G317="","",interp(G317,Data!$F$5:$F$286,Data!$H$5:$H$286))</f>
        <v/>
      </c>
      <c r="P317" s="13" t="str">
        <f>IF(O317="","",IF(O317-O316-interp(G317,Data!$F$5:$F$286,Data!$G$5:$G$286)*H317/12-I317+J317&lt;0,0,O317-O316-interp(G317,Data!$F$5:$F$286,Data!$G$5:$G$286)*H317/12-I317+J317))</f>
        <v/>
      </c>
      <c r="Q317" s="12" t="str">
        <f t="shared" ca="1" si="26"/>
        <v/>
      </c>
      <c r="R317" s="31"/>
      <c r="S317" s="31"/>
      <c r="T317" s="31"/>
      <c r="U317" s="31"/>
      <c r="V317" s="17" t="str">
        <f t="shared" si="30"/>
        <v/>
      </c>
      <c r="W317" s="17" t="str">
        <f t="shared" ca="1" si="28"/>
        <v/>
      </c>
      <c r="X317" s="17" t="str">
        <f t="shared" ca="1" si="29"/>
        <v/>
      </c>
      <c r="Y317" s="17" t="str">
        <f t="shared" ca="1" si="27"/>
        <v/>
      </c>
    </row>
    <row r="318" spans="1:25" x14ac:dyDescent="0.25">
      <c r="A318" s="3">
        <v>41603</v>
      </c>
      <c r="B318" s="6"/>
      <c r="C318" s="6"/>
      <c r="D318" s="7"/>
      <c r="E318" s="7"/>
      <c r="F318" s="7"/>
      <c r="G318" s="7"/>
      <c r="H318" s="7"/>
      <c r="I318" s="7"/>
      <c r="J318" s="7"/>
      <c r="K318" s="7" t="str">
        <f t="shared" si="25"/>
        <v/>
      </c>
      <c r="L318" s="10" t="str">
        <f>IF(B318="","",interp(B318,Data!$B$5:$B$464,Data!$D$5:$D$464))</f>
        <v/>
      </c>
      <c r="M318" s="10" t="str">
        <f>IF(ISERROR(L318/Data!$D$464),"",IF(L318/Data!$D$464&lt;=0.4,"Yes - No Passthroughs","No - Relase Inflows"))</f>
        <v/>
      </c>
      <c r="N318" s="13" t="str">
        <f ca="1">IF(ISERROR(IF((L318-L317-(D318/12*[1]!interp(B318,Data!$B$5:$B$464,Data!$C$5:$C$464))+E318-R318)&lt;0,0,(L318-L317-(D318/12*[1]!interp(B318,Data!$B$5:$B$464,Data!$C$5:$C$464))+E318-R318))),"",IF((L318-L317-(D318/12*[1]!interp(B318,Data!$B$5:$B$464,Data!$C$5:$C$464))+E318-R318)&lt;0,0,(L318-L317-(D318/12*[1]!interp(B318,Data!$B$5:$B$464,Data!$C$5:$C$464))+E318-R318)))</f>
        <v/>
      </c>
      <c r="O318" s="33" t="str">
        <f>IF(G318="","",interp(G318,Data!$F$5:$F$286,Data!$H$5:$H$286))</f>
        <v/>
      </c>
      <c r="P318" s="13" t="str">
        <f>IF(O318="","",IF(O318-O317-interp(G318,Data!$F$5:$F$286,Data!$G$5:$G$286)*H318/12-I318+J318&lt;0,0,O318-O317-interp(G318,Data!$F$5:$F$286,Data!$G$5:$G$286)*H318/12-I318+J318))</f>
        <v/>
      </c>
      <c r="Q318" s="12" t="str">
        <f t="shared" ca="1" si="26"/>
        <v/>
      </c>
      <c r="R318" s="31"/>
      <c r="S318" s="31"/>
      <c r="T318" s="31"/>
      <c r="U318" s="31"/>
      <c r="V318" s="17" t="str">
        <f t="shared" si="30"/>
        <v/>
      </c>
      <c r="W318" s="17" t="str">
        <f t="shared" ca="1" si="28"/>
        <v/>
      </c>
      <c r="X318" s="17" t="str">
        <f t="shared" ca="1" si="29"/>
        <v/>
      </c>
      <c r="Y318" s="17" t="str">
        <f t="shared" ca="1" si="27"/>
        <v/>
      </c>
    </row>
    <row r="319" spans="1:25" x14ac:dyDescent="0.25">
      <c r="A319" s="3">
        <v>41604</v>
      </c>
      <c r="B319" s="6"/>
      <c r="C319" s="6"/>
      <c r="D319" s="7"/>
      <c r="E319" s="7"/>
      <c r="F319" s="7"/>
      <c r="G319" s="7"/>
      <c r="H319" s="7"/>
      <c r="I319" s="7"/>
      <c r="J319" s="7"/>
      <c r="K319" s="7" t="str">
        <f t="shared" si="25"/>
        <v/>
      </c>
      <c r="L319" s="10" t="str">
        <f>IF(B319="","",interp(B319,Data!$B$5:$B$464,Data!$D$5:$D$464))</f>
        <v/>
      </c>
      <c r="M319" s="10" t="str">
        <f>IF(ISERROR(L319/Data!$D$464),"",IF(L319/Data!$D$464&lt;=0.4,"Yes - No Passthroughs","No - Relase Inflows"))</f>
        <v/>
      </c>
      <c r="N319" s="13" t="str">
        <f ca="1">IF(ISERROR(IF((L319-L318-(D319/12*[1]!interp(B319,Data!$B$5:$B$464,Data!$C$5:$C$464))+E319-R319)&lt;0,0,(L319-L318-(D319/12*[1]!interp(B319,Data!$B$5:$B$464,Data!$C$5:$C$464))+E319-R319))),"",IF((L319-L318-(D319/12*[1]!interp(B319,Data!$B$5:$B$464,Data!$C$5:$C$464))+E319-R319)&lt;0,0,(L319-L318-(D319/12*[1]!interp(B319,Data!$B$5:$B$464,Data!$C$5:$C$464))+E319-R319)))</f>
        <v/>
      </c>
      <c r="O319" s="33" t="str">
        <f>IF(G319="","",interp(G319,Data!$F$5:$F$286,Data!$H$5:$H$286))</f>
        <v/>
      </c>
      <c r="P319" s="13" t="str">
        <f>IF(O319="","",IF(O319-O318-interp(G319,Data!$F$5:$F$286,Data!$G$5:$G$286)*H319/12-I319+J319&lt;0,0,O319-O318-interp(G319,Data!$F$5:$F$286,Data!$G$5:$G$286)*H319/12-I319+J319))</f>
        <v/>
      </c>
      <c r="Q319" s="12" t="str">
        <f t="shared" ca="1" si="26"/>
        <v/>
      </c>
      <c r="R319" s="31"/>
      <c r="S319" s="31"/>
      <c r="T319" s="31"/>
      <c r="U319" s="31"/>
      <c r="V319" s="17" t="str">
        <f t="shared" si="30"/>
        <v/>
      </c>
      <c r="W319" s="17" t="str">
        <f t="shared" ca="1" si="28"/>
        <v/>
      </c>
      <c r="X319" s="17" t="str">
        <f t="shared" ca="1" si="29"/>
        <v/>
      </c>
      <c r="Y319" s="17" t="str">
        <f t="shared" ca="1" si="27"/>
        <v/>
      </c>
    </row>
    <row r="320" spans="1:25" x14ac:dyDescent="0.25">
      <c r="A320" s="3">
        <v>41605</v>
      </c>
      <c r="B320" s="6"/>
      <c r="C320" s="6"/>
      <c r="D320" s="7"/>
      <c r="E320" s="7"/>
      <c r="F320" s="7"/>
      <c r="G320" s="7"/>
      <c r="H320" s="7"/>
      <c r="I320" s="7"/>
      <c r="J320" s="7"/>
      <c r="K320" s="7" t="str">
        <f t="shared" si="25"/>
        <v/>
      </c>
      <c r="L320" s="10" t="str">
        <f>IF(B320="","",interp(B320,Data!$B$5:$B$464,Data!$D$5:$D$464))</f>
        <v/>
      </c>
      <c r="M320" s="10" t="str">
        <f>IF(ISERROR(L320/Data!$D$464),"",IF(L320/Data!$D$464&lt;=0.4,"Yes - No Passthroughs","No - Relase Inflows"))</f>
        <v/>
      </c>
      <c r="N320" s="13" t="str">
        <f ca="1">IF(ISERROR(IF((L320-L319-(D320/12*[1]!interp(B320,Data!$B$5:$B$464,Data!$C$5:$C$464))+E320-R320)&lt;0,0,(L320-L319-(D320/12*[1]!interp(B320,Data!$B$5:$B$464,Data!$C$5:$C$464))+E320-R320))),"",IF((L320-L319-(D320/12*[1]!interp(B320,Data!$B$5:$B$464,Data!$C$5:$C$464))+E320-R320)&lt;0,0,(L320-L319-(D320/12*[1]!interp(B320,Data!$B$5:$B$464,Data!$C$5:$C$464))+E320-R320)))</f>
        <v/>
      </c>
      <c r="O320" s="33" t="str">
        <f>IF(G320="","",interp(G320,Data!$F$5:$F$286,Data!$H$5:$H$286))</f>
        <v/>
      </c>
      <c r="P320" s="13" t="str">
        <f>IF(O320="","",IF(O320-O319-interp(G320,Data!$F$5:$F$286,Data!$G$5:$G$286)*H320/12-I320+J320&lt;0,0,O320-O319-interp(G320,Data!$F$5:$F$286,Data!$G$5:$G$286)*H320/12-I320+J320))</f>
        <v/>
      </c>
      <c r="Q320" s="12" t="str">
        <f t="shared" ca="1" si="26"/>
        <v/>
      </c>
      <c r="R320" s="31"/>
      <c r="S320" s="31"/>
      <c r="T320" s="31"/>
      <c r="U320" s="31"/>
      <c r="V320" s="17" t="str">
        <f t="shared" si="30"/>
        <v/>
      </c>
      <c r="W320" s="17" t="str">
        <f t="shared" ca="1" si="28"/>
        <v/>
      </c>
      <c r="X320" s="17" t="str">
        <f t="shared" ca="1" si="29"/>
        <v/>
      </c>
      <c r="Y320" s="17" t="str">
        <f t="shared" ca="1" si="27"/>
        <v/>
      </c>
    </row>
    <row r="321" spans="1:25" x14ac:dyDescent="0.25">
      <c r="A321" s="3">
        <v>41606</v>
      </c>
      <c r="B321" s="6"/>
      <c r="C321" s="6"/>
      <c r="D321" s="7"/>
      <c r="E321" s="7"/>
      <c r="F321" s="7"/>
      <c r="G321" s="7"/>
      <c r="H321" s="7"/>
      <c r="I321" s="7"/>
      <c r="J321" s="7"/>
      <c r="K321" s="7" t="str">
        <f t="shared" si="25"/>
        <v/>
      </c>
      <c r="L321" s="10" t="str">
        <f>IF(B321="","",interp(B321,Data!$B$5:$B$464,Data!$D$5:$D$464))</f>
        <v/>
      </c>
      <c r="M321" s="10" t="str">
        <f>IF(ISERROR(L321/Data!$D$464),"",IF(L321/Data!$D$464&lt;=0.4,"Yes - No Passthroughs","No - Relase Inflows"))</f>
        <v/>
      </c>
      <c r="N321" s="13" t="str">
        <f ca="1">IF(ISERROR(IF((L321-L320-(D321/12*[1]!interp(B321,Data!$B$5:$B$464,Data!$C$5:$C$464))+E321-R321)&lt;0,0,(L321-L320-(D321/12*[1]!interp(B321,Data!$B$5:$B$464,Data!$C$5:$C$464))+E321-R321))),"",IF((L321-L320-(D321/12*[1]!interp(B321,Data!$B$5:$B$464,Data!$C$5:$C$464))+E321-R321)&lt;0,0,(L321-L320-(D321/12*[1]!interp(B321,Data!$B$5:$B$464,Data!$C$5:$C$464))+E321-R321)))</f>
        <v/>
      </c>
      <c r="O321" s="33" t="str">
        <f>IF(G321="","",interp(G321,Data!$F$5:$F$286,Data!$H$5:$H$286))</f>
        <v/>
      </c>
      <c r="P321" s="13" t="str">
        <f>IF(O321="","",IF(O321-O320-interp(G321,Data!$F$5:$F$286,Data!$G$5:$G$286)*H321/12-I321+J321&lt;0,0,O321-O320-interp(G321,Data!$F$5:$F$286,Data!$G$5:$G$286)*H321/12-I321+J321))</f>
        <v/>
      </c>
      <c r="Q321" s="12" t="str">
        <f t="shared" ca="1" si="26"/>
        <v/>
      </c>
      <c r="R321" s="31"/>
      <c r="S321" s="31"/>
      <c r="T321" s="31"/>
      <c r="U321" s="31"/>
      <c r="V321" s="17" t="str">
        <f t="shared" si="30"/>
        <v/>
      </c>
      <c r="W321" s="17" t="str">
        <f t="shared" ca="1" si="28"/>
        <v/>
      </c>
      <c r="X321" s="17" t="str">
        <f t="shared" ca="1" si="29"/>
        <v/>
      </c>
      <c r="Y321" s="17" t="str">
        <f t="shared" ca="1" si="27"/>
        <v/>
      </c>
    </row>
    <row r="322" spans="1:25" x14ac:dyDescent="0.25">
      <c r="A322" s="3">
        <v>41607</v>
      </c>
      <c r="B322" s="6"/>
      <c r="C322" s="6"/>
      <c r="D322" s="7"/>
      <c r="E322" s="7"/>
      <c r="F322" s="7"/>
      <c r="G322" s="7"/>
      <c r="H322" s="7"/>
      <c r="I322" s="7"/>
      <c r="J322" s="7"/>
      <c r="K322" s="7" t="str">
        <f t="shared" si="25"/>
        <v/>
      </c>
      <c r="L322" s="10" t="str">
        <f>IF(B322="","",interp(B322,Data!$B$5:$B$464,Data!$D$5:$D$464))</f>
        <v/>
      </c>
      <c r="M322" s="10" t="str">
        <f>IF(ISERROR(L322/Data!$D$464),"",IF(L322/Data!$D$464&lt;=0.4,"Yes - No Passthroughs","No - Relase Inflows"))</f>
        <v/>
      </c>
      <c r="N322" s="13" t="str">
        <f ca="1">IF(ISERROR(IF((L322-L321-(D322/12*[1]!interp(B322,Data!$B$5:$B$464,Data!$C$5:$C$464))+E322-R322)&lt;0,0,(L322-L321-(D322/12*[1]!interp(B322,Data!$B$5:$B$464,Data!$C$5:$C$464))+E322-R322))),"",IF((L322-L321-(D322/12*[1]!interp(B322,Data!$B$5:$B$464,Data!$C$5:$C$464))+E322-R322)&lt;0,0,(L322-L321-(D322/12*[1]!interp(B322,Data!$B$5:$B$464,Data!$C$5:$C$464))+E322-R322)))</f>
        <v/>
      </c>
      <c r="O322" s="33" t="str">
        <f>IF(G322="","",interp(G322,Data!$F$5:$F$286,Data!$H$5:$H$286))</f>
        <v/>
      </c>
      <c r="P322" s="13" t="str">
        <f>IF(O322="","",IF(O322-O321-interp(G322,Data!$F$5:$F$286,Data!$G$5:$G$286)*H322/12-I322+J322&lt;0,0,O322-O321-interp(G322,Data!$F$5:$F$286,Data!$G$5:$G$286)*H322/12-I322+J322))</f>
        <v/>
      </c>
      <c r="Q322" s="12" t="str">
        <f t="shared" ca="1" si="26"/>
        <v/>
      </c>
      <c r="R322" s="31"/>
      <c r="S322" s="31"/>
      <c r="T322" s="31"/>
      <c r="U322" s="31"/>
      <c r="V322" s="17" t="str">
        <f t="shared" si="30"/>
        <v/>
      </c>
      <c r="W322" s="17" t="str">
        <f t="shared" ca="1" si="28"/>
        <v/>
      </c>
      <c r="X322" s="17" t="str">
        <f t="shared" ca="1" si="29"/>
        <v/>
      </c>
      <c r="Y322" s="17" t="str">
        <f t="shared" ca="1" si="27"/>
        <v/>
      </c>
    </row>
    <row r="323" spans="1:25" x14ac:dyDescent="0.25">
      <c r="A323" s="3">
        <v>41608</v>
      </c>
      <c r="B323" s="6"/>
      <c r="C323" s="6"/>
      <c r="D323" s="7"/>
      <c r="E323" s="7"/>
      <c r="F323" s="7"/>
      <c r="G323" s="7"/>
      <c r="H323" s="7"/>
      <c r="I323" s="7"/>
      <c r="J323" s="7"/>
      <c r="K323" s="7" t="str">
        <f t="shared" si="25"/>
        <v/>
      </c>
      <c r="L323" s="10" t="str">
        <f>IF(B323="","",interp(B323,Data!$B$5:$B$464,Data!$D$5:$D$464))</f>
        <v/>
      </c>
      <c r="M323" s="10" t="str">
        <f>IF(ISERROR(L323/Data!$D$464),"",IF(L323/Data!$D$464&lt;=0.4,"Yes - No Passthroughs","No - Relase Inflows"))</f>
        <v/>
      </c>
      <c r="N323" s="13" t="str">
        <f ca="1">IF(ISERROR(IF((L323-L322-(D323/12*[1]!interp(B323,Data!$B$5:$B$464,Data!$C$5:$C$464))+E323-R323)&lt;0,0,(L323-L322-(D323/12*[1]!interp(B323,Data!$B$5:$B$464,Data!$C$5:$C$464))+E323-R323))),"",IF((L323-L322-(D323/12*[1]!interp(B323,Data!$B$5:$B$464,Data!$C$5:$C$464))+E323-R323)&lt;0,0,(L323-L322-(D323/12*[1]!interp(B323,Data!$B$5:$B$464,Data!$C$5:$C$464))+E323-R323)))</f>
        <v/>
      </c>
      <c r="O323" s="33" t="str">
        <f>IF(G323="","",interp(G323,Data!$F$5:$F$286,Data!$H$5:$H$286))</f>
        <v/>
      </c>
      <c r="P323" s="13" t="str">
        <f>IF(O323="","",IF(O323-O322-interp(G323,Data!$F$5:$F$286,Data!$G$5:$G$286)*H323/12-I323+J323&lt;0,0,O323-O322-interp(G323,Data!$F$5:$F$286,Data!$G$5:$G$286)*H323/12-I323+J323))</f>
        <v/>
      </c>
      <c r="Q323" s="12" t="str">
        <f t="shared" ca="1" si="26"/>
        <v/>
      </c>
      <c r="R323" s="31"/>
      <c r="S323" s="31"/>
      <c r="T323" s="31"/>
      <c r="U323" s="31"/>
      <c r="V323" s="17" t="str">
        <f t="shared" si="30"/>
        <v/>
      </c>
      <c r="W323" s="17" t="str">
        <f t="shared" ca="1" si="28"/>
        <v/>
      </c>
      <c r="X323" s="17" t="str">
        <f t="shared" ca="1" si="29"/>
        <v/>
      </c>
      <c r="Y323" s="17" t="str">
        <f t="shared" ca="1" si="27"/>
        <v/>
      </c>
    </row>
    <row r="324" spans="1:25" x14ac:dyDescent="0.25">
      <c r="A324" s="3">
        <v>41609</v>
      </c>
      <c r="B324" s="6"/>
      <c r="C324" s="6"/>
      <c r="D324" s="7"/>
      <c r="E324" s="7"/>
      <c r="F324" s="7"/>
      <c r="G324" s="7"/>
      <c r="H324" s="7"/>
      <c r="I324" s="7"/>
      <c r="J324" s="7"/>
      <c r="K324" s="7" t="str">
        <f t="shared" si="25"/>
        <v/>
      </c>
      <c r="L324" s="10" t="str">
        <f>IF(B324="","",interp(B324,Data!$B$5:$B$464,Data!$D$5:$D$464))</f>
        <v/>
      </c>
      <c r="M324" s="10" t="str">
        <f>IF(ISERROR(L324/Data!$D$464),"",IF(L324/Data!$D$464&lt;=0.4,"Yes - No Passthroughs","No - Relase Inflows"))</f>
        <v/>
      </c>
      <c r="N324" s="13" t="str">
        <f ca="1">IF(ISERROR(IF((L324-L323-(D324/12*[1]!interp(B324,Data!$B$5:$B$464,Data!$C$5:$C$464))+E324-R324)&lt;0,0,(L324-L323-(D324/12*[1]!interp(B324,Data!$B$5:$B$464,Data!$C$5:$C$464))+E324-R324))),"",IF((L324-L323-(D324/12*[1]!interp(B324,Data!$B$5:$B$464,Data!$C$5:$C$464))+E324-R324)&lt;0,0,(L324-L323-(D324/12*[1]!interp(B324,Data!$B$5:$B$464,Data!$C$5:$C$464))+E324-R324)))</f>
        <v/>
      </c>
      <c r="O324" s="33" t="str">
        <f>IF(G324="","",interp(G324,Data!$F$5:$F$286,Data!$H$5:$H$286))</f>
        <v/>
      </c>
      <c r="P324" s="13" t="str">
        <f>IF(O324="","",IF(O324-O323-interp(G324,Data!$F$5:$F$286,Data!$G$5:$G$286)*H324/12-I324+J324&lt;0,0,O324-O323-interp(G324,Data!$F$5:$F$286,Data!$G$5:$G$286)*H324/12-I324+J324))</f>
        <v/>
      </c>
      <c r="Q324" s="12" t="str">
        <f t="shared" ca="1" si="26"/>
        <v/>
      </c>
      <c r="R324" s="31"/>
      <c r="S324" s="31"/>
      <c r="T324" s="31"/>
      <c r="U324" s="31"/>
      <c r="V324" s="17" t="str">
        <f t="shared" si="30"/>
        <v/>
      </c>
      <c r="W324" s="17" t="str">
        <f t="shared" ca="1" si="28"/>
        <v/>
      </c>
      <c r="X324" s="17" t="str">
        <f t="shared" ca="1" si="29"/>
        <v/>
      </c>
      <c r="Y324" s="17" t="str">
        <f t="shared" ca="1" si="27"/>
        <v/>
      </c>
    </row>
    <row r="325" spans="1:25" x14ac:dyDescent="0.25">
      <c r="A325" s="3">
        <v>41610</v>
      </c>
      <c r="B325" s="6"/>
      <c r="C325" s="6"/>
      <c r="D325" s="7"/>
      <c r="E325" s="7"/>
      <c r="F325" s="7"/>
      <c r="G325" s="7"/>
      <c r="H325" s="7"/>
      <c r="I325" s="7"/>
      <c r="J325" s="7"/>
      <c r="K325" s="7" t="str">
        <f t="shared" ref="K325:K354" si="31">IF(ISBLANK(J325),"",E325-I325)</f>
        <v/>
      </c>
      <c r="L325" s="10" t="str">
        <f>IF(B325="","",interp(B325,Data!$B$5:$B$464,Data!$D$5:$D$464))</f>
        <v/>
      </c>
      <c r="M325" s="10" t="str">
        <f>IF(ISERROR(L325/Data!$D$464),"",IF(L325/Data!$D$464&lt;=0.4,"Yes - No Passthroughs","No - Relase Inflows"))</f>
        <v/>
      </c>
      <c r="N325" s="13" t="str">
        <f ca="1">IF(ISERROR(IF((L325-L324-(D325/12*[1]!interp(B325,Data!$B$5:$B$464,Data!$C$5:$C$464))+E325-R325)&lt;0,0,(L325-L324-(D325/12*[1]!interp(B325,Data!$B$5:$B$464,Data!$C$5:$C$464))+E325-R325))),"",IF((L325-L324-(D325/12*[1]!interp(B325,Data!$B$5:$B$464,Data!$C$5:$C$464))+E325-R325)&lt;0,0,(L325-L324-(D325/12*[1]!interp(B325,Data!$B$5:$B$464,Data!$C$5:$C$464))+E325-R325)))</f>
        <v/>
      </c>
      <c r="O325" s="33" t="str">
        <f>IF(G325="","",interp(G325,Data!$F$5:$F$286,Data!$H$5:$H$286))</f>
        <v/>
      </c>
      <c r="P325" s="13" t="str">
        <f>IF(O325="","",IF(O325-O324-interp(G325,Data!$F$5:$F$286,Data!$G$5:$G$286)*H325/12-I325+J325&lt;0,0,O325-O324-interp(G325,Data!$F$5:$F$286,Data!$G$5:$G$286)*H325/12-I325+J325))</f>
        <v/>
      </c>
      <c r="Q325" s="12" t="str">
        <f t="shared" ca="1" si="26"/>
        <v/>
      </c>
      <c r="R325" s="31"/>
      <c r="S325" s="31"/>
      <c r="T325" s="31"/>
      <c r="U325" s="31"/>
      <c r="V325" s="17" t="str">
        <f t="shared" si="30"/>
        <v/>
      </c>
      <c r="W325" s="17" t="str">
        <f t="shared" ca="1" si="28"/>
        <v/>
      </c>
      <c r="X325" s="17" t="str">
        <f t="shared" ca="1" si="29"/>
        <v/>
      </c>
      <c r="Y325" s="17" t="str">
        <f t="shared" ca="1" si="27"/>
        <v/>
      </c>
    </row>
    <row r="326" spans="1:25" x14ac:dyDescent="0.25">
      <c r="A326" s="3">
        <v>41611</v>
      </c>
      <c r="B326" s="6"/>
      <c r="C326" s="6"/>
      <c r="D326" s="7"/>
      <c r="E326" s="7"/>
      <c r="F326" s="7"/>
      <c r="G326" s="7"/>
      <c r="H326" s="7"/>
      <c r="I326" s="7"/>
      <c r="J326" s="7"/>
      <c r="K326" s="7" t="str">
        <f t="shared" si="31"/>
        <v/>
      </c>
      <c r="L326" s="10" t="str">
        <f>IF(B326="","",interp(B326,Data!$B$5:$B$464,Data!$D$5:$D$464))</f>
        <v/>
      </c>
      <c r="M326" s="10" t="str">
        <f>IF(ISERROR(L326/Data!$D$464),"",IF(L326/Data!$D$464&lt;=0.4,"Yes - No Passthroughs","No - Relase Inflows"))</f>
        <v/>
      </c>
      <c r="N326" s="13" t="str">
        <f ca="1">IF(ISERROR(IF((L326-L325-(D326/12*[1]!interp(B326,Data!$B$5:$B$464,Data!$C$5:$C$464))+E326-R326)&lt;0,0,(L326-L325-(D326/12*[1]!interp(B326,Data!$B$5:$B$464,Data!$C$5:$C$464))+E326-R326))),"",IF((L326-L325-(D326/12*[1]!interp(B326,Data!$B$5:$B$464,Data!$C$5:$C$464))+E326-R326)&lt;0,0,(L326-L325-(D326/12*[1]!interp(B326,Data!$B$5:$B$464,Data!$C$5:$C$464))+E326-R326)))</f>
        <v/>
      </c>
      <c r="O326" s="33" t="str">
        <f>IF(G326="","",interp(G326,Data!$F$5:$F$286,Data!$H$5:$H$286))</f>
        <v/>
      </c>
      <c r="P326" s="13" t="str">
        <f>IF(O326="","",IF(O326-O325-interp(G326,Data!$F$5:$F$286,Data!$G$5:$G$286)*H326/12-I326+J326&lt;0,0,O326-O325-interp(G326,Data!$F$5:$F$286,Data!$G$5:$G$286)*H326/12-I326+J326))</f>
        <v/>
      </c>
      <c r="Q326" s="12" t="str">
        <f t="shared" ref="Q326:Q354" ca="1" si="32">IF(N326="","",N326+P326)</f>
        <v/>
      </c>
      <c r="R326" s="31"/>
      <c r="S326" s="31"/>
      <c r="T326" s="31"/>
      <c r="U326" s="31"/>
      <c r="V326" s="17" t="str">
        <f t="shared" si="30"/>
        <v/>
      </c>
      <c r="W326" s="17" t="str">
        <f t="shared" ca="1" si="28"/>
        <v/>
      </c>
      <c r="X326" s="17" t="str">
        <f t="shared" ca="1" si="29"/>
        <v/>
      </c>
      <c r="Y326" s="17" t="str">
        <f t="shared" ref="Y326:Y354" ca="1" si="33">IF(W326="","",IF(W326-X326&lt;0,0,W326-X326))</f>
        <v/>
      </c>
    </row>
    <row r="327" spans="1:25" x14ac:dyDescent="0.25">
      <c r="A327" s="3">
        <v>41612</v>
      </c>
      <c r="B327" s="6"/>
      <c r="C327" s="6"/>
      <c r="D327" s="7"/>
      <c r="E327" s="7"/>
      <c r="F327" s="7"/>
      <c r="G327" s="7"/>
      <c r="H327" s="7"/>
      <c r="I327" s="7"/>
      <c r="J327" s="7"/>
      <c r="K327" s="7" t="str">
        <f t="shared" si="31"/>
        <v/>
      </c>
      <c r="L327" s="10" t="str">
        <f>IF(B327="","",interp(B327,Data!$B$5:$B$464,Data!$D$5:$D$464))</f>
        <v/>
      </c>
      <c r="M327" s="10" t="str">
        <f>IF(ISERROR(L327/Data!$D$464),"",IF(L327/Data!$D$464&lt;=0.4,"Yes - No Passthroughs","No - Relase Inflows"))</f>
        <v/>
      </c>
      <c r="N327" s="13" t="str">
        <f ca="1">IF(ISERROR(IF((L327-L326-(D327/12*[1]!interp(B327,Data!$B$5:$B$464,Data!$C$5:$C$464))+E327-R327)&lt;0,0,(L327-L326-(D327/12*[1]!interp(B327,Data!$B$5:$B$464,Data!$C$5:$C$464))+E327-R327))),"",IF((L327-L326-(D327/12*[1]!interp(B327,Data!$B$5:$B$464,Data!$C$5:$C$464))+E327-R327)&lt;0,0,(L327-L326-(D327/12*[1]!interp(B327,Data!$B$5:$B$464,Data!$C$5:$C$464))+E327-R327)))</f>
        <v/>
      </c>
      <c r="O327" s="33" t="str">
        <f>IF(G327="","",interp(G327,Data!$F$5:$F$286,Data!$H$5:$H$286))</f>
        <v/>
      </c>
      <c r="P327" s="13" t="str">
        <f>IF(O327="","",IF(O327-O326-interp(G327,Data!$F$5:$F$286,Data!$G$5:$G$286)*H327/12-I327+J327&lt;0,0,O327-O326-interp(G327,Data!$F$5:$F$286,Data!$G$5:$G$286)*H327/12-I327+J327))</f>
        <v/>
      </c>
      <c r="Q327" s="12" t="str">
        <f t="shared" ca="1" si="32"/>
        <v/>
      </c>
      <c r="R327" s="31"/>
      <c r="S327" s="31"/>
      <c r="T327" s="31"/>
      <c r="U327" s="31"/>
      <c r="V327" s="17" t="str">
        <f t="shared" si="30"/>
        <v/>
      </c>
      <c r="W327" s="17" t="str">
        <f t="shared" ref="W327:W354" ca="1" si="34">IF(Q327="","",Q327+W326)</f>
        <v/>
      </c>
      <c r="X327" s="17" t="str">
        <f t="shared" ref="X327:X354" ca="1" si="35">IF(W327="","",X326+SUM(R327:U327))</f>
        <v/>
      </c>
      <c r="Y327" s="17" t="str">
        <f t="shared" ca="1" si="33"/>
        <v/>
      </c>
    </row>
    <row r="328" spans="1:25" x14ac:dyDescent="0.25">
      <c r="A328" s="3">
        <v>41613</v>
      </c>
      <c r="B328" s="6"/>
      <c r="C328" s="6"/>
      <c r="D328" s="7"/>
      <c r="E328" s="7"/>
      <c r="F328" s="7"/>
      <c r="G328" s="7"/>
      <c r="H328" s="7"/>
      <c r="I328" s="7"/>
      <c r="J328" s="7"/>
      <c r="K328" s="7" t="str">
        <f t="shared" si="31"/>
        <v/>
      </c>
      <c r="L328" s="10" t="str">
        <f>IF(B328="","",interp(B328,Data!$B$5:$B$464,Data!$D$5:$D$464))</f>
        <v/>
      </c>
      <c r="M328" s="10" t="str">
        <f>IF(ISERROR(L328/Data!$D$464),"",IF(L328/Data!$D$464&lt;=0.4,"Yes - No Passthroughs","No - Relase Inflows"))</f>
        <v/>
      </c>
      <c r="N328" s="13" t="str">
        <f ca="1">IF(ISERROR(IF((L328-L327-(D328/12*[1]!interp(B328,Data!$B$5:$B$464,Data!$C$5:$C$464))+E328-R328)&lt;0,0,(L328-L327-(D328/12*[1]!interp(B328,Data!$B$5:$B$464,Data!$C$5:$C$464))+E328-R328))),"",IF((L328-L327-(D328/12*[1]!interp(B328,Data!$B$5:$B$464,Data!$C$5:$C$464))+E328-R328)&lt;0,0,(L328-L327-(D328/12*[1]!interp(B328,Data!$B$5:$B$464,Data!$C$5:$C$464))+E328-R328)))</f>
        <v/>
      </c>
      <c r="O328" s="33" t="str">
        <f>IF(G328="","",interp(G328,Data!$F$5:$F$286,Data!$H$5:$H$286))</f>
        <v/>
      </c>
      <c r="P328" s="13" t="str">
        <f>IF(O328="","",IF(O328-O327-interp(G328,Data!$F$5:$F$286,Data!$G$5:$G$286)*H328/12-I328+J328&lt;0,0,O328-O327-interp(G328,Data!$F$5:$F$286,Data!$G$5:$G$286)*H328/12-I328+J328))</f>
        <v/>
      </c>
      <c r="Q328" s="12" t="str">
        <f t="shared" ca="1" si="32"/>
        <v/>
      </c>
      <c r="R328" s="31"/>
      <c r="S328" s="31"/>
      <c r="T328" s="31"/>
      <c r="U328" s="31"/>
      <c r="V328" s="17" t="str">
        <f t="shared" si="30"/>
        <v/>
      </c>
      <c r="W328" s="17" t="str">
        <f t="shared" ca="1" si="34"/>
        <v/>
      </c>
      <c r="X328" s="17" t="str">
        <f t="shared" ca="1" si="35"/>
        <v/>
      </c>
      <c r="Y328" s="17" t="str">
        <f t="shared" ca="1" si="33"/>
        <v/>
      </c>
    </row>
    <row r="329" spans="1:25" x14ac:dyDescent="0.25">
      <c r="A329" s="3">
        <v>41614</v>
      </c>
      <c r="B329" s="6"/>
      <c r="C329" s="6"/>
      <c r="D329" s="7"/>
      <c r="E329" s="7"/>
      <c r="F329" s="7"/>
      <c r="G329" s="7"/>
      <c r="H329" s="7"/>
      <c r="I329" s="7"/>
      <c r="J329" s="7"/>
      <c r="K329" s="7" t="str">
        <f t="shared" si="31"/>
        <v/>
      </c>
      <c r="L329" s="10" t="str">
        <f>IF(B329="","",interp(B329,Data!$B$5:$B$464,Data!$D$5:$D$464))</f>
        <v/>
      </c>
      <c r="M329" s="10" t="str">
        <f>IF(ISERROR(L329/Data!$D$464),"",IF(L329/Data!$D$464&lt;=0.4,"Yes - No Passthroughs","No - Relase Inflows"))</f>
        <v/>
      </c>
      <c r="N329" s="13" t="str">
        <f ca="1">IF(ISERROR(IF((L329-L328-(D329/12*[1]!interp(B329,Data!$B$5:$B$464,Data!$C$5:$C$464))+E329-R329)&lt;0,0,(L329-L328-(D329/12*[1]!interp(B329,Data!$B$5:$B$464,Data!$C$5:$C$464))+E329-R329))),"",IF((L329-L328-(D329/12*[1]!interp(B329,Data!$B$5:$B$464,Data!$C$5:$C$464))+E329-R329)&lt;0,0,(L329-L328-(D329/12*[1]!interp(B329,Data!$B$5:$B$464,Data!$C$5:$C$464))+E329-R329)))</f>
        <v/>
      </c>
      <c r="O329" s="33" t="str">
        <f>IF(G329="","",interp(G329,Data!$F$5:$F$286,Data!$H$5:$H$286))</f>
        <v/>
      </c>
      <c r="P329" s="13" t="str">
        <f>IF(O329="","",IF(O329-O328-interp(G329,Data!$F$5:$F$286,Data!$G$5:$G$286)*H329/12-I329+J329&lt;0,0,O329-O328-interp(G329,Data!$F$5:$F$286,Data!$G$5:$G$286)*H329/12-I329+J329))</f>
        <v/>
      </c>
      <c r="Q329" s="12" t="str">
        <f t="shared" ca="1" si="32"/>
        <v/>
      </c>
      <c r="R329" s="31"/>
      <c r="S329" s="31"/>
      <c r="T329" s="31"/>
      <c r="U329" s="31"/>
      <c r="V329" s="17" t="str">
        <f t="shared" si="30"/>
        <v/>
      </c>
      <c r="W329" s="17" t="str">
        <f t="shared" ca="1" si="34"/>
        <v/>
      </c>
      <c r="X329" s="17" t="str">
        <f t="shared" ca="1" si="35"/>
        <v/>
      </c>
      <c r="Y329" s="17" t="str">
        <f t="shared" ca="1" si="33"/>
        <v/>
      </c>
    </row>
    <row r="330" spans="1:25" x14ac:dyDescent="0.25">
      <c r="A330" s="3">
        <v>41615</v>
      </c>
      <c r="B330" s="6"/>
      <c r="C330" s="6"/>
      <c r="D330" s="7"/>
      <c r="E330" s="7"/>
      <c r="F330" s="7"/>
      <c r="G330" s="7"/>
      <c r="H330" s="7"/>
      <c r="I330" s="7"/>
      <c r="J330" s="7"/>
      <c r="K330" s="7" t="str">
        <f t="shared" si="31"/>
        <v/>
      </c>
      <c r="L330" s="10" t="str">
        <f>IF(B330="","",interp(B330,Data!$B$5:$B$464,Data!$D$5:$D$464))</f>
        <v/>
      </c>
      <c r="M330" s="10" t="str">
        <f>IF(ISERROR(L330/Data!$D$464),"",IF(L330/Data!$D$464&lt;=0.4,"Yes - No Passthroughs","No - Relase Inflows"))</f>
        <v/>
      </c>
      <c r="N330" s="13" t="str">
        <f ca="1">IF(ISERROR(IF((L330-L329-(D330/12*[1]!interp(B330,Data!$B$5:$B$464,Data!$C$5:$C$464))+E330-R330)&lt;0,0,(L330-L329-(D330/12*[1]!interp(B330,Data!$B$5:$B$464,Data!$C$5:$C$464))+E330-R330))),"",IF((L330-L329-(D330/12*[1]!interp(B330,Data!$B$5:$B$464,Data!$C$5:$C$464))+E330-R330)&lt;0,0,(L330-L329-(D330/12*[1]!interp(B330,Data!$B$5:$B$464,Data!$C$5:$C$464))+E330-R330)))</f>
        <v/>
      </c>
      <c r="O330" s="33" t="str">
        <f>IF(G330="","",interp(G330,Data!$F$5:$F$286,Data!$H$5:$H$286))</f>
        <v/>
      </c>
      <c r="P330" s="13" t="str">
        <f>IF(O330="","",IF(O330-O329-interp(G330,Data!$F$5:$F$286,Data!$G$5:$G$286)*H330/12-I330+J330&lt;0,0,O330-O329-interp(G330,Data!$F$5:$F$286,Data!$G$5:$G$286)*H330/12-I330+J330))</f>
        <v/>
      </c>
      <c r="Q330" s="12" t="str">
        <f t="shared" ca="1" si="32"/>
        <v/>
      </c>
      <c r="R330" s="31"/>
      <c r="S330" s="31"/>
      <c r="T330" s="31"/>
      <c r="U330" s="31"/>
      <c r="V330" s="17" t="str">
        <f t="shared" si="30"/>
        <v/>
      </c>
      <c r="W330" s="17" t="str">
        <f t="shared" ca="1" si="34"/>
        <v/>
      </c>
      <c r="X330" s="17" t="str">
        <f t="shared" ca="1" si="35"/>
        <v/>
      </c>
      <c r="Y330" s="17" t="str">
        <f t="shared" ca="1" si="33"/>
        <v/>
      </c>
    </row>
    <row r="331" spans="1:25" x14ac:dyDescent="0.25">
      <c r="A331" s="3">
        <v>41616</v>
      </c>
      <c r="B331" s="6"/>
      <c r="C331" s="6"/>
      <c r="D331" s="7"/>
      <c r="E331" s="7"/>
      <c r="F331" s="7"/>
      <c r="G331" s="7"/>
      <c r="H331" s="7"/>
      <c r="I331" s="7"/>
      <c r="J331" s="7"/>
      <c r="K331" s="7" t="str">
        <f t="shared" si="31"/>
        <v/>
      </c>
      <c r="L331" s="10" t="str">
        <f>IF(B331="","",interp(B331,Data!$B$5:$B$464,Data!$D$5:$D$464))</f>
        <v/>
      </c>
      <c r="M331" s="10" t="str">
        <f>IF(ISERROR(L331/Data!$D$464),"",IF(L331/Data!$D$464&lt;=0.4,"Yes - No Passthroughs","No - Relase Inflows"))</f>
        <v/>
      </c>
      <c r="N331" s="13" t="str">
        <f ca="1">IF(ISERROR(IF((L331-L330-(D331/12*[1]!interp(B331,Data!$B$5:$B$464,Data!$C$5:$C$464))+E331-R331)&lt;0,0,(L331-L330-(D331/12*[1]!interp(B331,Data!$B$5:$B$464,Data!$C$5:$C$464))+E331-R331))),"",IF((L331-L330-(D331/12*[1]!interp(B331,Data!$B$5:$B$464,Data!$C$5:$C$464))+E331-R331)&lt;0,0,(L331-L330-(D331/12*[1]!interp(B331,Data!$B$5:$B$464,Data!$C$5:$C$464))+E331-R331)))</f>
        <v/>
      </c>
      <c r="O331" s="33" t="str">
        <f>IF(G331="","",interp(G331,Data!$F$5:$F$286,Data!$H$5:$H$286))</f>
        <v/>
      </c>
      <c r="P331" s="13" t="str">
        <f>IF(O331="","",IF(O331-O330-interp(G331,Data!$F$5:$F$286,Data!$G$5:$G$286)*H331/12-I331+J331&lt;0,0,O331-O330-interp(G331,Data!$F$5:$F$286,Data!$G$5:$G$286)*H331/12-I331+J331))</f>
        <v/>
      </c>
      <c r="Q331" s="12" t="str">
        <f t="shared" ca="1" si="32"/>
        <v/>
      </c>
      <c r="R331" s="31"/>
      <c r="S331" s="31"/>
      <c r="T331" s="31"/>
      <c r="U331" s="31"/>
      <c r="V331" s="17" t="str">
        <f t="shared" si="30"/>
        <v/>
      </c>
      <c r="W331" s="17" t="str">
        <f t="shared" ca="1" si="34"/>
        <v/>
      </c>
      <c r="X331" s="17" t="str">
        <f t="shared" ca="1" si="35"/>
        <v/>
      </c>
      <c r="Y331" s="17" t="str">
        <f t="shared" ca="1" si="33"/>
        <v/>
      </c>
    </row>
    <row r="332" spans="1:25" x14ac:dyDescent="0.25">
      <c r="A332" s="3">
        <v>41617</v>
      </c>
      <c r="B332" s="6"/>
      <c r="C332" s="6"/>
      <c r="D332" s="7"/>
      <c r="E332" s="7"/>
      <c r="F332" s="7"/>
      <c r="G332" s="7"/>
      <c r="H332" s="7"/>
      <c r="I332" s="7"/>
      <c r="J332" s="7"/>
      <c r="K332" s="7" t="str">
        <f t="shared" si="31"/>
        <v/>
      </c>
      <c r="L332" s="10" t="str">
        <f>IF(B332="","",interp(B332,Data!$B$5:$B$464,Data!$D$5:$D$464))</f>
        <v/>
      </c>
      <c r="M332" s="10" t="str">
        <f>IF(ISERROR(L332/Data!$D$464),"",IF(L332/Data!$D$464&lt;=0.4,"Yes - No Passthroughs","No - Relase Inflows"))</f>
        <v/>
      </c>
      <c r="N332" s="13" t="str">
        <f ca="1">IF(ISERROR(IF((L332-L331-(D332/12*[1]!interp(B332,Data!$B$5:$B$464,Data!$C$5:$C$464))+E332-R332)&lt;0,0,(L332-L331-(D332/12*[1]!interp(B332,Data!$B$5:$B$464,Data!$C$5:$C$464))+E332-R332))),"",IF((L332-L331-(D332/12*[1]!interp(B332,Data!$B$5:$B$464,Data!$C$5:$C$464))+E332-R332)&lt;0,0,(L332-L331-(D332/12*[1]!interp(B332,Data!$B$5:$B$464,Data!$C$5:$C$464))+E332-R332)))</f>
        <v/>
      </c>
      <c r="O332" s="33" t="str">
        <f>IF(G332="","",interp(G332,Data!$F$5:$F$286,Data!$H$5:$H$286))</f>
        <v/>
      </c>
      <c r="P332" s="13" t="str">
        <f>IF(O332="","",IF(O332-O331-interp(G332,Data!$F$5:$F$286,Data!$G$5:$G$286)*H332/12-I332+J332&lt;0,0,O332-O331-interp(G332,Data!$F$5:$F$286,Data!$G$5:$G$286)*H332/12-I332+J332))</f>
        <v/>
      </c>
      <c r="Q332" s="12" t="str">
        <f t="shared" ca="1" si="32"/>
        <v/>
      </c>
      <c r="R332" s="31"/>
      <c r="S332" s="31"/>
      <c r="T332" s="31"/>
      <c r="U332" s="31"/>
      <c r="V332" s="17" t="str">
        <f t="shared" si="30"/>
        <v/>
      </c>
      <c r="W332" s="17" t="str">
        <f t="shared" ca="1" si="34"/>
        <v/>
      </c>
      <c r="X332" s="17" t="str">
        <f t="shared" ca="1" si="35"/>
        <v/>
      </c>
      <c r="Y332" s="17" t="str">
        <f t="shared" ca="1" si="33"/>
        <v/>
      </c>
    </row>
    <row r="333" spans="1:25" x14ac:dyDescent="0.25">
      <c r="A333" s="3">
        <v>41618</v>
      </c>
      <c r="B333" s="6"/>
      <c r="C333" s="6"/>
      <c r="D333" s="7"/>
      <c r="E333" s="7"/>
      <c r="F333" s="7"/>
      <c r="G333" s="7"/>
      <c r="H333" s="7"/>
      <c r="I333" s="7"/>
      <c r="J333" s="7"/>
      <c r="K333" s="7" t="str">
        <f t="shared" si="31"/>
        <v/>
      </c>
      <c r="L333" s="10" t="str">
        <f>IF(B333="","",interp(B333,Data!$B$5:$B$464,Data!$D$5:$D$464))</f>
        <v/>
      </c>
      <c r="M333" s="10" t="str">
        <f>IF(ISERROR(L333/Data!$D$464),"",IF(L333/Data!$D$464&lt;=0.4,"Yes - No Passthroughs","No - Relase Inflows"))</f>
        <v/>
      </c>
      <c r="N333" s="13" t="str">
        <f ca="1">IF(ISERROR(IF((L333-L332-(D333/12*[1]!interp(B333,Data!$B$5:$B$464,Data!$C$5:$C$464))+E333-R333)&lt;0,0,(L333-L332-(D333/12*[1]!interp(B333,Data!$B$5:$B$464,Data!$C$5:$C$464))+E333-R333))),"",IF((L333-L332-(D333/12*[1]!interp(B333,Data!$B$5:$B$464,Data!$C$5:$C$464))+E333-R333)&lt;0,0,(L333-L332-(D333/12*[1]!interp(B333,Data!$B$5:$B$464,Data!$C$5:$C$464))+E333-R333)))</f>
        <v/>
      </c>
      <c r="O333" s="33" t="str">
        <f>IF(G333="","",interp(G333,Data!$F$5:$F$286,Data!$H$5:$H$286))</f>
        <v/>
      </c>
      <c r="P333" s="13" t="str">
        <f>IF(O333="","",IF(O333-O332-interp(G333,Data!$F$5:$F$286,Data!$G$5:$G$286)*H333/12-I333+J333&lt;0,0,O333-O332-interp(G333,Data!$F$5:$F$286,Data!$G$5:$G$286)*H333/12-I333+J333))</f>
        <v/>
      </c>
      <c r="Q333" s="12" t="str">
        <f t="shared" ca="1" si="32"/>
        <v/>
      </c>
      <c r="R333" s="31"/>
      <c r="S333" s="31"/>
      <c r="T333" s="31"/>
      <c r="U333" s="31"/>
      <c r="V333" s="17" t="str">
        <f t="shared" ref="V333:V354" si="36">IF(ISERROR(K333+V332-U333),"",K333+V332-U333)</f>
        <v/>
      </c>
      <c r="W333" s="17" t="str">
        <f t="shared" ca="1" si="34"/>
        <v/>
      </c>
      <c r="X333" s="17" t="str">
        <f t="shared" ca="1" si="35"/>
        <v/>
      </c>
      <c r="Y333" s="17" t="str">
        <f t="shared" ca="1" si="33"/>
        <v/>
      </c>
    </row>
    <row r="334" spans="1:25" x14ac:dyDescent="0.25">
      <c r="A334" s="3">
        <v>41619</v>
      </c>
      <c r="B334" s="6"/>
      <c r="C334" s="6"/>
      <c r="D334" s="7"/>
      <c r="E334" s="7"/>
      <c r="F334" s="7"/>
      <c r="G334" s="7"/>
      <c r="H334" s="7"/>
      <c r="I334" s="7"/>
      <c r="J334" s="7"/>
      <c r="K334" s="7" t="str">
        <f t="shared" si="31"/>
        <v/>
      </c>
      <c r="L334" s="10" t="str">
        <f>IF(B334="","",interp(B334,Data!$B$5:$B$464,Data!$D$5:$D$464))</f>
        <v/>
      </c>
      <c r="M334" s="10" t="str">
        <f>IF(ISERROR(L334/Data!$D$464),"",IF(L334/Data!$D$464&lt;=0.4,"Yes - No Passthroughs","No - Relase Inflows"))</f>
        <v/>
      </c>
      <c r="N334" s="13" t="str">
        <f ca="1">IF(ISERROR(IF((L334-L333-(D334/12*[1]!interp(B334,Data!$B$5:$B$464,Data!$C$5:$C$464))+E334-R334)&lt;0,0,(L334-L333-(D334/12*[1]!interp(B334,Data!$B$5:$B$464,Data!$C$5:$C$464))+E334-R334))),"",IF((L334-L333-(D334/12*[1]!interp(B334,Data!$B$5:$B$464,Data!$C$5:$C$464))+E334-R334)&lt;0,0,(L334-L333-(D334/12*[1]!interp(B334,Data!$B$5:$B$464,Data!$C$5:$C$464))+E334-R334)))</f>
        <v/>
      </c>
      <c r="O334" s="33" t="str">
        <f>IF(G334="","",interp(G334,Data!$F$5:$F$286,Data!$H$5:$H$286))</f>
        <v/>
      </c>
      <c r="P334" s="13" t="str">
        <f>IF(O334="","",IF(O334-O333-interp(G334,Data!$F$5:$F$286,Data!$G$5:$G$286)*H334/12-I334+J334&lt;0,0,O334-O333-interp(G334,Data!$F$5:$F$286,Data!$G$5:$G$286)*H334/12-I334+J334))</f>
        <v/>
      </c>
      <c r="Q334" s="12" t="str">
        <f t="shared" ca="1" si="32"/>
        <v/>
      </c>
      <c r="R334" s="31"/>
      <c r="S334" s="31"/>
      <c r="T334" s="31"/>
      <c r="U334" s="31"/>
      <c r="V334" s="17" t="str">
        <f t="shared" si="36"/>
        <v/>
      </c>
      <c r="W334" s="17" t="str">
        <f t="shared" ca="1" si="34"/>
        <v/>
      </c>
      <c r="X334" s="17" t="str">
        <f t="shared" ca="1" si="35"/>
        <v/>
      </c>
      <c r="Y334" s="17" t="str">
        <f t="shared" ca="1" si="33"/>
        <v/>
      </c>
    </row>
    <row r="335" spans="1:25" x14ac:dyDescent="0.25">
      <c r="A335" s="3">
        <v>41620</v>
      </c>
      <c r="B335" s="6"/>
      <c r="C335" s="6"/>
      <c r="D335" s="7"/>
      <c r="E335" s="7"/>
      <c r="F335" s="7"/>
      <c r="G335" s="7"/>
      <c r="H335" s="7"/>
      <c r="I335" s="7"/>
      <c r="J335" s="7"/>
      <c r="K335" s="7" t="str">
        <f t="shared" si="31"/>
        <v/>
      </c>
      <c r="L335" s="10" t="str">
        <f>IF(B335="","",interp(B335,Data!$B$5:$B$464,Data!$D$5:$D$464))</f>
        <v/>
      </c>
      <c r="M335" s="10" t="str">
        <f>IF(ISERROR(L335/Data!$D$464),"",IF(L335/Data!$D$464&lt;=0.4,"Yes - No Passthroughs","No - Relase Inflows"))</f>
        <v/>
      </c>
      <c r="N335" s="13" t="str">
        <f ca="1">IF(ISERROR(IF((L335-L334-(D335/12*[1]!interp(B335,Data!$B$5:$B$464,Data!$C$5:$C$464))+E335-R335)&lt;0,0,(L335-L334-(D335/12*[1]!interp(B335,Data!$B$5:$B$464,Data!$C$5:$C$464))+E335-R335))),"",IF((L335-L334-(D335/12*[1]!interp(B335,Data!$B$5:$B$464,Data!$C$5:$C$464))+E335-R335)&lt;0,0,(L335-L334-(D335/12*[1]!interp(B335,Data!$B$5:$B$464,Data!$C$5:$C$464))+E335-R335)))</f>
        <v/>
      </c>
      <c r="O335" s="33" t="str">
        <f>IF(G335="","",interp(G335,Data!$F$5:$F$286,Data!$H$5:$H$286))</f>
        <v/>
      </c>
      <c r="P335" s="13" t="str">
        <f>IF(O335="","",IF(O335-O334-interp(G335,Data!$F$5:$F$286,Data!$G$5:$G$286)*H335/12-I335+J335&lt;0,0,O335-O334-interp(G335,Data!$F$5:$F$286,Data!$G$5:$G$286)*H335/12-I335+J335))</f>
        <v/>
      </c>
      <c r="Q335" s="12" t="str">
        <f t="shared" ca="1" si="32"/>
        <v/>
      </c>
      <c r="R335" s="31"/>
      <c r="S335" s="31"/>
      <c r="T335" s="31"/>
      <c r="U335" s="31"/>
      <c r="V335" s="17" t="str">
        <f t="shared" si="36"/>
        <v/>
      </c>
      <c r="W335" s="17" t="str">
        <f t="shared" ca="1" si="34"/>
        <v/>
      </c>
      <c r="X335" s="17" t="str">
        <f t="shared" ca="1" si="35"/>
        <v/>
      </c>
      <c r="Y335" s="17" t="str">
        <f t="shared" ca="1" si="33"/>
        <v/>
      </c>
    </row>
    <row r="336" spans="1:25" x14ac:dyDescent="0.25">
      <c r="A336" s="3">
        <v>41621</v>
      </c>
      <c r="B336" s="6"/>
      <c r="C336" s="6"/>
      <c r="D336" s="7"/>
      <c r="E336" s="7"/>
      <c r="F336" s="7"/>
      <c r="G336" s="7"/>
      <c r="H336" s="7"/>
      <c r="I336" s="7"/>
      <c r="J336" s="7"/>
      <c r="K336" s="7" t="str">
        <f t="shared" si="31"/>
        <v/>
      </c>
      <c r="L336" s="10" t="str">
        <f>IF(B336="","",interp(B336,Data!$B$5:$B$464,Data!$D$5:$D$464))</f>
        <v/>
      </c>
      <c r="M336" s="10" t="str">
        <f>IF(ISERROR(L336/Data!$D$464),"",IF(L336/Data!$D$464&lt;=0.4,"Yes - No Passthroughs","No - Relase Inflows"))</f>
        <v/>
      </c>
      <c r="N336" s="13" t="str">
        <f ca="1">IF(ISERROR(IF((L336-L335-(D336/12*[1]!interp(B336,Data!$B$5:$B$464,Data!$C$5:$C$464))+E336-R336)&lt;0,0,(L336-L335-(D336/12*[1]!interp(B336,Data!$B$5:$B$464,Data!$C$5:$C$464))+E336-R336))),"",IF((L336-L335-(D336/12*[1]!interp(B336,Data!$B$5:$B$464,Data!$C$5:$C$464))+E336-R336)&lt;0,0,(L336-L335-(D336/12*[1]!interp(B336,Data!$B$5:$B$464,Data!$C$5:$C$464))+E336-R336)))</f>
        <v/>
      </c>
      <c r="O336" s="33" t="str">
        <f>IF(G336="","",interp(G336,Data!$F$5:$F$286,Data!$H$5:$H$286))</f>
        <v/>
      </c>
      <c r="P336" s="13" t="str">
        <f>IF(O336="","",IF(O336-O335-interp(G336,Data!$F$5:$F$286,Data!$G$5:$G$286)*H336/12-I336+J336&lt;0,0,O336-O335-interp(G336,Data!$F$5:$F$286,Data!$G$5:$G$286)*H336/12-I336+J336))</f>
        <v/>
      </c>
      <c r="Q336" s="12" t="str">
        <f t="shared" ca="1" si="32"/>
        <v/>
      </c>
      <c r="R336" s="31"/>
      <c r="S336" s="31"/>
      <c r="T336" s="31"/>
      <c r="U336" s="31"/>
      <c r="V336" s="17" t="str">
        <f t="shared" si="36"/>
        <v/>
      </c>
      <c r="W336" s="17" t="str">
        <f t="shared" ca="1" si="34"/>
        <v/>
      </c>
      <c r="X336" s="17" t="str">
        <f t="shared" ca="1" si="35"/>
        <v/>
      </c>
      <c r="Y336" s="17" t="str">
        <f t="shared" ca="1" si="33"/>
        <v/>
      </c>
    </row>
    <row r="337" spans="1:25" x14ac:dyDescent="0.25">
      <c r="A337" s="3">
        <v>41622</v>
      </c>
      <c r="B337" s="6"/>
      <c r="C337" s="6"/>
      <c r="D337" s="7"/>
      <c r="E337" s="7"/>
      <c r="F337" s="7"/>
      <c r="G337" s="7"/>
      <c r="H337" s="7"/>
      <c r="I337" s="7"/>
      <c r="J337" s="7"/>
      <c r="K337" s="7" t="str">
        <f t="shared" si="31"/>
        <v/>
      </c>
      <c r="L337" s="10" t="str">
        <f>IF(B337="","",interp(B337,Data!$B$5:$B$464,Data!$D$5:$D$464))</f>
        <v/>
      </c>
      <c r="M337" s="10" t="str">
        <f>IF(ISERROR(L337/Data!$D$464),"",IF(L337/Data!$D$464&lt;=0.4,"Yes - No Passthroughs","No - Relase Inflows"))</f>
        <v/>
      </c>
      <c r="N337" s="13" t="str">
        <f ca="1">IF(ISERROR(IF((L337-L336-(D337/12*[1]!interp(B337,Data!$B$5:$B$464,Data!$C$5:$C$464))+E337-R337)&lt;0,0,(L337-L336-(D337/12*[1]!interp(B337,Data!$B$5:$B$464,Data!$C$5:$C$464))+E337-R337))),"",IF((L337-L336-(D337/12*[1]!interp(B337,Data!$B$5:$B$464,Data!$C$5:$C$464))+E337-R337)&lt;0,0,(L337-L336-(D337/12*[1]!interp(B337,Data!$B$5:$B$464,Data!$C$5:$C$464))+E337-R337)))</f>
        <v/>
      </c>
      <c r="O337" s="33" t="str">
        <f>IF(G337="","",interp(G337,Data!$F$5:$F$286,Data!$H$5:$H$286))</f>
        <v/>
      </c>
      <c r="P337" s="13" t="str">
        <f>IF(O337="","",IF(O337-O336-interp(G337,Data!$F$5:$F$286,Data!$G$5:$G$286)*H337/12-I337+J337&lt;0,0,O337-O336-interp(G337,Data!$F$5:$F$286,Data!$G$5:$G$286)*H337/12-I337+J337))</f>
        <v/>
      </c>
      <c r="Q337" s="12" t="str">
        <f t="shared" ca="1" si="32"/>
        <v/>
      </c>
      <c r="R337" s="31"/>
      <c r="S337" s="31"/>
      <c r="T337" s="31"/>
      <c r="U337" s="31"/>
      <c r="V337" s="17" t="str">
        <f t="shared" si="36"/>
        <v/>
      </c>
      <c r="W337" s="17" t="str">
        <f t="shared" ca="1" si="34"/>
        <v/>
      </c>
      <c r="X337" s="17" t="str">
        <f t="shared" ca="1" si="35"/>
        <v/>
      </c>
      <c r="Y337" s="17" t="str">
        <f t="shared" ca="1" si="33"/>
        <v/>
      </c>
    </row>
    <row r="338" spans="1:25" x14ac:dyDescent="0.25">
      <c r="A338" s="3">
        <v>41623</v>
      </c>
      <c r="B338" s="6"/>
      <c r="C338" s="6"/>
      <c r="D338" s="7"/>
      <c r="E338" s="7"/>
      <c r="F338" s="7"/>
      <c r="G338" s="7"/>
      <c r="H338" s="7"/>
      <c r="I338" s="7"/>
      <c r="J338" s="7"/>
      <c r="K338" s="7" t="str">
        <f t="shared" si="31"/>
        <v/>
      </c>
      <c r="L338" s="10" t="str">
        <f>IF(B338="","",interp(B338,Data!$B$5:$B$464,Data!$D$5:$D$464))</f>
        <v/>
      </c>
      <c r="M338" s="10" t="str">
        <f>IF(ISERROR(L338/Data!$D$464),"",IF(L338/Data!$D$464&lt;=0.4,"Yes - No Passthroughs","No - Relase Inflows"))</f>
        <v/>
      </c>
      <c r="N338" s="13" t="str">
        <f ca="1">IF(ISERROR(IF((L338-L337-(D338/12*[1]!interp(B338,Data!$B$5:$B$464,Data!$C$5:$C$464))+E338-R338)&lt;0,0,(L338-L337-(D338/12*[1]!interp(B338,Data!$B$5:$B$464,Data!$C$5:$C$464))+E338-R338))),"",IF((L338-L337-(D338/12*[1]!interp(B338,Data!$B$5:$B$464,Data!$C$5:$C$464))+E338-R338)&lt;0,0,(L338-L337-(D338/12*[1]!interp(B338,Data!$B$5:$B$464,Data!$C$5:$C$464))+E338-R338)))</f>
        <v/>
      </c>
      <c r="O338" s="33" t="str">
        <f>IF(G338="","",interp(G338,Data!$F$5:$F$286,Data!$H$5:$H$286))</f>
        <v/>
      </c>
      <c r="P338" s="13" t="str">
        <f>IF(O338="","",IF(O338-O337-interp(G338,Data!$F$5:$F$286,Data!$G$5:$G$286)*H338/12-I338+J338&lt;0,0,O338-O337-interp(G338,Data!$F$5:$F$286,Data!$G$5:$G$286)*H338/12-I338+J338))</f>
        <v/>
      </c>
      <c r="Q338" s="12" t="str">
        <f t="shared" ca="1" si="32"/>
        <v/>
      </c>
      <c r="R338" s="31"/>
      <c r="S338" s="31"/>
      <c r="T338" s="31"/>
      <c r="U338" s="31"/>
      <c r="V338" s="17" t="str">
        <f t="shared" si="36"/>
        <v/>
      </c>
      <c r="W338" s="17" t="str">
        <f t="shared" ca="1" si="34"/>
        <v/>
      </c>
      <c r="X338" s="17" t="str">
        <f t="shared" ca="1" si="35"/>
        <v/>
      </c>
      <c r="Y338" s="17" t="str">
        <f t="shared" ca="1" si="33"/>
        <v/>
      </c>
    </row>
    <row r="339" spans="1:25" x14ac:dyDescent="0.25">
      <c r="A339" s="3">
        <v>41624</v>
      </c>
      <c r="B339" s="6"/>
      <c r="C339" s="6"/>
      <c r="D339" s="7"/>
      <c r="E339" s="7"/>
      <c r="F339" s="7"/>
      <c r="G339" s="7"/>
      <c r="H339" s="7"/>
      <c r="I339" s="7"/>
      <c r="J339" s="7"/>
      <c r="K339" s="7" t="str">
        <f t="shared" si="31"/>
        <v/>
      </c>
      <c r="L339" s="10" t="str">
        <f>IF(B339="","",interp(B339,Data!$B$5:$B$464,Data!$D$5:$D$464))</f>
        <v/>
      </c>
      <c r="M339" s="10" t="str">
        <f>IF(ISERROR(L339/Data!$D$464),"",IF(L339/Data!$D$464&lt;=0.4,"Yes - No Passthroughs","No - Relase Inflows"))</f>
        <v/>
      </c>
      <c r="N339" s="13" t="str">
        <f ca="1">IF(ISERROR(IF((L339-L338-(D339/12*[1]!interp(B339,Data!$B$5:$B$464,Data!$C$5:$C$464))+E339-R339)&lt;0,0,(L339-L338-(D339/12*[1]!interp(B339,Data!$B$5:$B$464,Data!$C$5:$C$464))+E339-R339))),"",IF((L339-L338-(D339/12*[1]!interp(B339,Data!$B$5:$B$464,Data!$C$5:$C$464))+E339-R339)&lt;0,0,(L339-L338-(D339/12*[1]!interp(B339,Data!$B$5:$B$464,Data!$C$5:$C$464))+E339-R339)))</f>
        <v/>
      </c>
      <c r="O339" s="33" t="str">
        <f>IF(G339="","",interp(G339,Data!$F$5:$F$286,Data!$H$5:$H$286))</f>
        <v/>
      </c>
      <c r="P339" s="13" t="str">
        <f>IF(O339="","",IF(O339-O338-interp(G339,Data!$F$5:$F$286,Data!$G$5:$G$286)*H339/12-I339+J339&lt;0,0,O339-O338-interp(G339,Data!$F$5:$F$286,Data!$G$5:$G$286)*H339/12-I339+J339))</f>
        <v/>
      </c>
      <c r="Q339" s="12" t="str">
        <f t="shared" ca="1" si="32"/>
        <v/>
      </c>
      <c r="R339" s="31"/>
      <c r="S339" s="31"/>
      <c r="T339" s="31"/>
      <c r="U339" s="31"/>
      <c r="V339" s="17" t="str">
        <f t="shared" si="36"/>
        <v/>
      </c>
      <c r="W339" s="17" t="str">
        <f t="shared" ca="1" si="34"/>
        <v/>
      </c>
      <c r="X339" s="17" t="str">
        <f t="shared" ca="1" si="35"/>
        <v/>
      </c>
      <c r="Y339" s="17" t="str">
        <f t="shared" ca="1" si="33"/>
        <v/>
      </c>
    </row>
    <row r="340" spans="1:25" x14ac:dyDescent="0.25">
      <c r="A340" s="3">
        <v>41625</v>
      </c>
      <c r="B340" s="6"/>
      <c r="C340" s="6"/>
      <c r="D340" s="7"/>
      <c r="E340" s="7"/>
      <c r="F340" s="7"/>
      <c r="G340" s="7"/>
      <c r="H340" s="7"/>
      <c r="I340" s="7"/>
      <c r="J340" s="7"/>
      <c r="K340" s="7" t="str">
        <f t="shared" si="31"/>
        <v/>
      </c>
      <c r="L340" s="10" t="str">
        <f>IF(B340="","",interp(B340,Data!$B$5:$B$464,Data!$D$5:$D$464))</f>
        <v/>
      </c>
      <c r="M340" s="10" t="str">
        <f>IF(ISERROR(L340/Data!$D$464),"",IF(L340/Data!$D$464&lt;=0.4,"Yes - No Passthroughs","No - Relase Inflows"))</f>
        <v/>
      </c>
      <c r="N340" s="13" t="str">
        <f ca="1">IF(ISERROR(IF((L340-L339-(D340/12*[1]!interp(B340,Data!$B$5:$B$464,Data!$C$5:$C$464))+E340-R340)&lt;0,0,(L340-L339-(D340/12*[1]!interp(B340,Data!$B$5:$B$464,Data!$C$5:$C$464))+E340-R340))),"",IF((L340-L339-(D340/12*[1]!interp(B340,Data!$B$5:$B$464,Data!$C$5:$C$464))+E340-R340)&lt;0,0,(L340-L339-(D340/12*[1]!interp(B340,Data!$B$5:$B$464,Data!$C$5:$C$464))+E340-R340)))</f>
        <v/>
      </c>
      <c r="O340" s="33" t="str">
        <f>IF(G340="","",interp(G340,Data!$F$5:$F$286,Data!$H$5:$H$286))</f>
        <v/>
      </c>
      <c r="P340" s="13" t="str">
        <f>IF(O340="","",IF(O340-O339-interp(G340,Data!$F$5:$F$286,Data!$G$5:$G$286)*H340/12-I340+J340&lt;0,0,O340-O339-interp(G340,Data!$F$5:$F$286,Data!$G$5:$G$286)*H340/12-I340+J340))</f>
        <v/>
      </c>
      <c r="Q340" s="12" t="str">
        <f t="shared" ca="1" si="32"/>
        <v/>
      </c>
      <c r="R340" s="31"/>
      <c r="S340" s="31"/>
      <c r="T340" s="31"/>
      <c r="U340" s="31"/>
      <c r="V340" s="17" t="str">
        <f t="shared" si="36"/>
        <v/>
      </c>
      <c r="W340" s="17" t="str">
        <f t="shared" ca="1" si="34"/>
        <v/>
      </c>
      <c r="X340" s="17" t="str">
        <f t="shared" ca="1" si="35"/>
        <v/>
      </c>
      <c r="Y340" s="17" t="str">
        <f t="shared" ca="1" si="33"/>
        <v/>
      </c>
    </row>
    <row r="341" spans="1:25" x14ac:dyDescent="0.25">
      <c r="A341" s="3">
        <v>41626</v>
      </c>
      <c r="B341" s="6"/>
      <c r="C341" s="6"/>
      <c r="D341" s="7"/>
      <c r="E341" s="7"/>
      <c r="F341" s="7"/>
      <c r="G341" s="7"/>
      <c r="H341" s="7"/>
      <c r="I341" s="7"/>
      <c r="J341" s="7"/>
      <c r="K341" s="7" t="str">
        <f t="shared" si="31"/>
        <v/>
      </c>
      <c r="L341" s="10" t="str">
        <f>IF(B341="","",interp(B341,Data!$B$5:$B$464,Data!$D$5:$D$464))</f>
        <v/>
      </c>
      <c r="M341" s="10" t="str">
        <f>IF(ISERROR(L341/Data!$D$464),"",IF(L341/Data!$D$464&lt;=0.4,"Yes - No Passthroughs","No - Relase Inflows"))</f>
        <v/>
      </c>
      <c r="N341" s="13" t="str">
        <f ca="1">IF(ISERROR(IF((L341-L340-(D341/12*[1]!interp(B341,Data!$B$5:$B$464,Data!$C$5:$C$464))+E341-R341)&lt;0,0,(L341-L340-(D341/12*[1]!interp(B341,Data!$B$5:$B$464,Data!$C$5:$C$464))+E341-R341))),"",IF((L341-L340-(D341/12*[1]!interp(B341,Data!$B$5:$B$464,Data!$C$5:$C$464))+E341-R341)&lt;0,0,(L341-L340-(D341/12*[1]!interp(B341,Data!$B$5:$B$464,Data!$C$5:$C$464))+E341-R341)))</f>
        <v/>
      </c>
      <c r="O341" s="33" t="str">
        <f>IF(G341="","",interp(G341,Data!$F$5:$F$286,Data!$H$5:$H$286))</f>
        <v/>
      </c>
      <c r="P341" s="13" t="str">
        <f>IF(O341="","",IF(O341-O340-interp(G341,Data!$F$5:$F$286,Data!$G$5:$G$286)*H341/12-I341+J341&lt;0,0,O341-O340-interp(G341,Data!$F$5:$F$286,Data!$G$5:$G$286)*H341/12-I341+J341))</f>
        <v/>
      </c>
      <c r="Q341" s="12" t="str">
        <f t="shared" ca="1" si="32"/>
        <v/>
      </c>
      <c r="R341" s="31"/>
      <c r="S341" s="31"/>
      <c r="T341" s="31"/>
      <c r="U341" s="31"/>
      <c r="V341" s="17" t="str">
        <f t="shared" si="36"/>
        <v/>
      </c>
      <c r="W341" s="17" t="str">
        <f t="shared" ca="1" si="34"/>
        <v/>
      </c>
      <c r="X341" s="17" t="str">
        <f t="shared" ca="1" si="35"/>
        <v/>
      </c>
      <c r="Y341" s="17" t="str">
        <f t="shared" ca="1" si="33"/>
        <v/>
      </c>
    </row>
    <row r="342" spans="1:25" x14ac:dyDescent="0.25">
      <c r="A342" s="3">
        <v>41627</v>
      </c>
      <c r="B342" s="6"/>
      <c r="C342" s="6"/>
      <c r="D342" s="7"/>
      <c r="E342" s="7"/>
      <c r="F342" s="7"/>
      <c r="G342" s="7"/>
      <c r="H342" s="7"/>
      <c r="I342" s="7"/>
      <c r="J342" s="7"/>
      <c r="K342" s="7" t="str">
        <f t="shared" si="31"/>
        <v/>
      </c>
      <c r="L342" s="10" t="str">
        <f>IF(B342="","",interp(B342,Data!$B$5:$B$464,Data!$D$5:$D$464))</f>
        <v/>
      </c>
      <c r="M342" s="10" t="str">
        <f>IF(ISERROR(L342/Data!$D$464),"",IF(L342/Data!$D$464&lt;=0.4,"Yes - No Passthroughs","No - Relase Inflows"))</f>
        <v/>
      </c>
      <c r="N342" s="13" t="str">
        <f ca="1">IF(ISERROR(IF((L342-L341-(D342/12*[1]!interp(B342,Data!$B$5:$B$464,Data!$C$5:$C$464))+E342-R342)&lt;0,0,(L342-L341-(D342/12*[1]!interp(B342,Data!$B$5:$B$464,Data!$C$5:$C$464))+E342-R342))),"",IF((L342-L341-(D342/12*[1]!interp(B342,Data!$B$5:$B$464,Data!$C$5:$C$464))+E342-R342)&lt;0,0,(L342-L341-(D342/12*[1]!interp(B342,Data!$B$5:$B$464,Data!$C$5:$C$464))+E342-R342)))</f>
        <v/>
      </c>
      <c r="O342" s="33" t="str">
        <f>IF(G342="","",interp(G342,Data!$F$5:$F$286,Data!$H$5:$H$286))</f>
        <v/>
      </c>
      <c r="P342" s="13" t="str">
        <f>IF(O342="","",IF(O342-O341-interp(G342,Data!$F$5:$F$286,Data!$G$5:$G$286)*H342/12-I342+J342&lt;0,0,O342-O341-interp(G342,Data!$F$5:$F$286,Data!$G$5:$G$286)*H342/12-I342+J342))</f>
        <v/>
      </c>
      <c r="Q342" s="12" t="str">
        <f t="shared" ca="1" si="32"/>
        <v/>
      </c>
      <c r="R342" s="31"/>
      <c r="S342" s="31"/>
      <c r="T342" s="31"/>
      <c r="U342" s="31"/>
      <c r="V342" s="17" t="str">
        <f t="shared" si="36"/>
        <v/>
      </c>
      <c r="W342" s="17" t="str">
        <f t="shared" ca="1" si="34"/>
        <v/>
      </c>
      <c r="X342" s="17" t="str">
        <f t="shared" ca="1" si="35"/>
        <v/>
      </c>
      <c r="Y342" s="17" t="str">
        <f t="shared" ca="1" si="33"/>
        <v/>
      </c>
    </row>
    <row r="343" spans="1:25" x14ac:dyDescent="0.25">
      <c r="A343" s="3">
        <v>41628</v>
      </c>
      <c r="B343" s="6"/>
      <c r="C343" s="6"/>
      <c r="D343" s="7"/>
      <c r="E343" s="7"/>
      <c r="F343" s="7"/>
      <c r="G343" s="7"/>
      <c r="H343" s="7"/>
      <c r="I343" s="7"/>
      <c r="J343" s="7"/>
      <c r="K343" s="7" t="str">
        <f t="shared" si="31"/>
        <v/>
      </c>
      <c r="L343" s="10" t="str">
        <f>IF(B343="","",interp(B343,Data!$B$5:$B$464,Data!$D$5:$D$464))</f>
        <v/>
      </c>
      <c r="M343" s="10" t="str">
        <f>IF(ISERROR(L343/Data!$D$464),"",IF(L343/Data!$D$464&lt;=0.4,"Yes - No Passthroughs","No - Relase Inflows"))</f>
        <v/>
      </c>
      <c r="N343" s="13" t="str">
        <f ca="1">IF(ISERROR(IF((L343-L342-(D343/12*[1]!interp(B343,Data!$B$5:$B$464,Data!$C$5:$C$464))+E343-R343)&lt;0,0,(L343-L342-(D343/12*[1]!interp(B343,Data!$B$5:$B$464,Data!$C$5:$C$464))+E343-R343))),"",IF((L343-L342-(D343/12*[1]!interp(B343,Data!$B$5:$B$464,Data!$C$5:$C$464))+E343-R343)&lt;0,0,(L343-L342-(D343/12*[1]!interp(B343,Data!$B$5:$B$464,Data!$C$5:$C$464))+E343-R343)))</f>
        <v/>
      </c>
      <c r="O343" s="33" t="str">
        <f>IF(G343="","",interp(G343,Data!$F$5:$F$286,Data!$H$5:$H$286))</f>
        <v/>
      </c>
      <c r="P343" s="13" t="str">
        <f>IF(O343="","",IF(O343-O342-interp(G343,Data!$F$5:$F$286,Data!$G$5:$G$286)*H343/12-I343+J343&lt;0,0,O343-O342-interp(G343,Data!$F$5:$F$286,Data!$G$5:$G$286)*H343/12-I343+J343))</f>
        <v/>
      </c>
      <c r="Q343" s="12" t="str">
        <f t="shared" ca="1" si="32"/>
        <v/>
      </c>
      <c r="R343" s="31"/>
      <c r="S343" s="31"/>
      <c r="T343" s="31"/>
      <c r="U343" s="31"/>
      <c r="V343" s="17" t="str">
        <f t="shared" si="36"/>
        <v/>
      </c>
      <c r="W343" s="17" t="str">
        <f t="shared" ca="1" si="34"/>
        <v/>
      </c>
      <c r="X343" s="17" t="str">
        <f t="shared" ca="1" si="35"/>
        <v/>
      </c>
      <c r="Y343" s="17" t="str">
        <f t="shared" ca="1" si="33"/>
        <v/>
      </c>
    </row>
    <row r="344" spans="1:25" x14ac:dyDescent="0.25">
      <c r="A344" s="3">
        <v>41629</v>
      </c>
      <c r="B344" s="6"/>
      <c r="C344" s="6"/>
      <c r="D344" s="7"/>
      <c r="E344" s="7"/>
      <c r="F344" s="7"/>
      <c r="G344" s="7"/>
      <c r="H344" s="7"/>
      <c r="I344" s="7"/>
      <c r="J344" s="7"/>
      <c r="K344" s="7" t="str">
        <f t="shared" si="31"/>
        <v/>
      </c>
      <c r="L344" s="10" t="str">
        <f>IF(B344="","",interp(B344,Data!$B$5:$B$464,Data!$D$5:$D$464))</f>
        <v/>
      </c>
      <c r="M344" s="10" t="str">
        <f>IF(ISERROR(L344/Data!$D$464),"",IF(L344/Data!$D$464&lt;=0.4,"Yes - No Passthroughs","No - Relase Inflows"))</f>
        <v/>
      </c>
      <c r="N344" s="13" t="str">
        <f ca="1">IF(ISERROR(IF((L344-L343-(D344/12*[1]!interp(B344,Data!$B$5:$B$464,Data!$C$5:$C$464))+E344-R344)&lt;0,0,(L344-L343-(D344/12*[1]!interp(B344,Data!$B$5:$B$464,Data!$C$5:$C$464))+E344-R344))),"",IF((L344-L343-(D344/12*[1]!interp(B344,Data!$B$5:$B$464,Data!$C$5:$C$464))+E344-R344)&lt;0,0,(L344-L343-(D344/12*[1]!interp(B344,Data!$B$5:$B$464,Data!$C$5:$C$464))+E344-R344)))</f>
        <v/>
      </c>
      <c r="O344" s="33" t="str">
        <f>IF(G344="","",interp(G344,Data!$F$5:$F$286,Data!$H$5:$H$286))</f>
        <v/>
      </c>
      <c r="P344" s="13" t="str">
        <f>IF(O344="","",IF(O344-O343-interp(G344,Data!$F$5:$F$286,Data!$G$5:$G$286)*H344/12-I344+J344&lt;0,0,O344-O343-interp(G344,Data!$F$5:$F$286,Data!$G$5:$G$286)*H344/12-I344+J344))</f>
        <v/>
      </c>
      <c r="Q344" s="12" t="str">
        <f t="shared" ca="1" si="32"/>
        <v/>
      </c>
      <c r="R344" s="31"/>
      <c r="S344" s="31"/>
      <c r="T344" s="31"/>
      <c r="U344" s="31"/>
      <c r="V344" s="17" t="str">
        <f t="shared" si="36"/>
        <v/>
      </c>
      <c r="W344" s="17" t="str">
        <f t="shared" ca="1" si="34"/>
        <v/>
      </c>
      <c r="X344" s="17" t="str">
        <f t="shared" ca="1" si="35"/>
        <v/>
      </c>
      <c r="Y344" s="17" t="str">
        <f t="shared" ca="1" si="33"/>
        <v/>
      </c>
    </row>
    <row r="345" spans="1:25" x14ac:dyDescent="0.25">
      <c r="A345" s="3">
        <v>41630</v>
      </c>
      <c r="B345" s="6"/>
      <c r="C345" s="6"/>
      <c r="D345" s="7"/>
      <c r="E345" s="7"/>
      <c r="F345" s="7"/>
      <c r="G345" s="7"/>
      <c r="H345" s="7"/>
      <c r="I345" s="7"/>
      <c r="J345" s="7"/>
      <c r="K345" s="7" t="str">
        <f t="shared" si="31"/>
        <v/>
      </c>
      <c r="L345" s="10" t="str">
        <f>IF(B345="","",interp(B345,Data!$B$5:$B$464,Data!$D$5:$D$464))</f>
        <v/>
      </c>
      <c r="M345" s="10" t="str">
        <f>IF(ISERROR(L345/Data!$D$464),"",IF(L345/Data!$D$464&lt;=0.4,"Yes - No Passthroughs","No - Relase Inflows"))</f>
        <v/>
      </c>
      <c r="N345" s="13" t="str">
        <f ca="1">IF(ISERROR(IF((L345-L344-(D345/12*[1]!interp(B345,Data!$B$5:$B$464,Data!$C$5:$C$464))+E345-R345)&lt;0,0,(L345-L344-(D345/12*[1]!interp(B345,Data!$B$5:$B$464,Data!$C$5:$C$464))+E345-R345))),"",IF((L345-L344-(D345/12*[1]!interp(B345,Data!$B$5:$B$464,Data!$C$5:$C$464))+E345-R345)&lt;0,0,(L345-L344-(D345/12*[1]!interp(B345,Data!$B$5:$B$464,Data!$C$5:$C$464))+E345-R345)))</f>
        <v/>
      </c>
      <c r="O345" s="33" t="str">
        <f>IF(G345="","",interp(G345,Data!$F$5:$F$286,Data!$H$5:$H$286))</f>
        <v/>
      </c>
      <c r="P345" s="13" t="str">
        <f>IF(O345="","",IF(O345-O344-interp(G345,Data!$F$5:$F$286,Data!$G$5:$G$286)*H345/12-I345+J345&lt;0,0,O345-O344-interp(G345,Data!$F$5:$F$286,Data!$G$5:$G$286)*H345/12-I345+J345))</f>
        <v/>
      </c>
      <c r="Q345" s="12" t="str">
        <f t="shared" ca="1" si="32"/>
        <v/>
      </c>
      <c r="R345" s="31"/>
      <c r="S345" s="31"/>
      <c r="T345" s="31"/>
      <c r="U345" s="31"/>
      <c r="V345" s="17" t="str">
        <f t="shared" si="36"/>
        <v/>
      </c>
      <c r="W345" s="17" t="str">
        <f t="shared" ca="1" si="34"/>
        <v/>
      </c>
      <c r="X345" s="17" t="str">
        <f t="shared" ca="1" si="35"/>
        <v/>
      </c>
      <c r="Y345" s="17" t="str">
        <f t="shared" ca="1" si="33"/>
        <v/>
      </c>
    </row>
    <row r="346" spans="1:25" x14ac:dyDescent="0.25">
      <c r="A346" s="3">
        <v>41631</v>
      </c>
      <c r="B346" s="6"/>
      <c r="C346" s="6"/>
      <c r="D346" s="7"/>
      <c r="E346" s="7"/>
      <c r="F346" s="7"/>
      <c r="G346" s="7"/>
      <c r="H346" s="7"/>
      <c r="I346" s="7"/>
      <c r="J346" s="7"/>
      <c r="K346" s="7" t="str">
        <f t="shared" si="31"/>
        <v/>
      </c>
      <c r="L346" s="10" t="str">
        <f>IF(B346="","",interp(B346,Data!$B$5:$B$464,Data!$D$5:$D$464))</f>
        <v/>
      </c>
      <c r="M346" s="10" t="str">
        <f>IF(ISERROR(L346/Data!$D$464),"",IF(L346/Data!$D$464&lt;=0.4,"Yes - No Passthroughs","No - Relase Inflows"))</f>
        <v/>
      </c>
      <c r="N346" s="13" t="str">
        <f ca="1">IF(ISERROR(IF((L346-L345-(D346/12*[1]!interp(B346,Data!$B$5:$B$464,Data!$C$5:$C$464))+E346-R346)&lt;0,0,(L346-L345-(D346/12*[1]!interp(B346,Data!$B$5:$B$464,Data!$C$5:$C$464))+E346-R346))),"",IF((L346-L345-(D346/12*[1]!interp(B346,Data!$B$5:$B$464,Data!$C$5:$C$464))+E346-R346)&lt;0,0,(L346-L345-(D346/12*[1]!interp(B346,Data!$B$5:$B$464,Data!$C$5:$C$464))+E346-R346)))</f>
        <v/>
      </c>
      <c r="O346" s="33" t="str">
        <f>IF(G346="","",interp(G346,Data!$F$5:$F$286,Data!$H$5:$H$286))</f>
        <v/>
      </c>
      <c r="P346" s="13" t="str">
        <f>IF(O346="","",IF(O346-O345-interp(G346,Data!$F$5:$F$286,Data!$G$5:$G$286)*H346/12-I346+J346&lt;0,0,O346-O345-interp(G346,Data!$F$5:$F$286,Data!$G$5:$G$286)*H346/12-I346+J346))</f>
        <v/>
      </c>
      <c r="Q346" s="12" t="str">
        <f t="shared" ca="1" si="32"/>
        <v/>
      </c>
      <c r="R346" s="31"/>
      <c r="S346" s="31"/>
      <c r="T346" s="31"/>
      <c r="U346" s="31"/>
      <c r="V346" s="17" t="str">
        <f t="shared" si="36"/>
        <v/>
      </c>
      <c r="W346" s="17" t="str">
        <f t="shared" ca="1" si="34"/>
        <v/>
      </c>
      <c r="X346" s="17" t="str">
        <f t="shared" ca="1" si="35"/>
        <v/>
      </c>
      <c r="Y346" s="17" t="str">
        <f t="shared" ca="1" si="33"/>
        <v/>
      </c>
    </row>
    <row r="347" spans="1:25" x14ac:dyDescent="0.25">
      <c r="A347" s="3">
        <v>41632</v>
      </c>
      <c r="B347" s="6"/>
      <c r="C347" s="6"/>
      <c r="D347" s="7"/>
      <c r="E347" s="7"/>
      <c r="F347" s="7"/>
      <c r="G347" s="7"/>
      <c r="H347" s="7"/>
      <c r="I347" s="7"/>
      <c r="J347" s="7"/>
      <c r="K347" s="7" t="str">
        <f t="shared" si="31"/>
        <v/>
      </c>
      <c r="L347" s="10" t="str">
        <f>IF(B347="","",interp(B347,Data!$B$5:$B$464,Data!$D$5:$D$464))</f>
        <v/>
      </c>
      <c r="M347" s="10" t="str">
        <f>IF(ISERROR(L347/Data!$D$464),"",IF(L347/Data!$D$464&lt;=0.4,"Yes - No Passthroughs","No - Relase Inflows"))</f>
        <v/>
      </c>
      <c r="N347" s="13" t="str">
        <f ca="1">IF(ISERROR(IF((L347-L346-(D347/12*[1]!interp(B347,Data!$B$5:$B$464,Data!$C$5:$C$464))+E347-R347)&lt;0,0,(L347-L346-(D347/12*[1]!interp(B347,Data!$B$5:$B$464,Data!$C$5:$C$464))+E347-R347))),"",IF((L347-L346-(D347/12*[1]!interp(B347,Data!$B$5:$B$464,Data!$C$5:$C$464))+E347-R347)&lt;0,0,(L347-L346-(D347/12*[1]!interp(B347,Data!$B$5:$B$464,Data!$C$5:$C$464))+E347-R347)))</f>
        <v/>
      </c>
      <c r="O347" s="33" t="str">
        <f>IF(G347="","",interp(G347,Data!$F$5:$F$286,Data!$H$5:$H$286))</f>
        <v/>
      </c>
      <c r="P347" s="13" t="str">
        <f>IF(O347="","",IF(O347-O346-interp(G347,Data!$F$5:$F$286,Data!$G$5:$G$286)*H347/12-I347+J347&lt;0,0,O347-O346-interp(G347,Data!$F$5:$F$286,Data!$G$5:$G$286)*H347/12-I347+J347))</f>
        <v/>
      </c>
      <c r="Q347" s="12" t="str">
        <f t="shared" ca="1" si="32"/>
        <v/>
      </c>
      <c r="R347" s="31"/>
      <c r="S347" s="31"/>
      <c r="T347" s="31"/>
      <c r="U347" s="31"/>
      <c r="V347" s="17" t="str">
        <f t="shared" si="36"/>
        <v/>
      </c>
      <c r="W347" s="17" t="str">
        <f t="shared" ca="1" si="34"/>
        <v/>
      </c>
      <c r="X347" s="17" t="str">
        <f t="shared" ca="1" si="35"/>
        <v/>
      </c>
      <c r="Y347" s="17" t="str">
        <f t="shared" ca="1" si="33"/>
        <v/>
      </c>
    </row>
    <row r="348" spans="1:25" x14ac:dyDescent="0.25">
      <c r="A348" s="3">
        <v>41633</v>
      </c>
      <c r="B348" s="6"/>
      <c r="C348" s="6"/>
      <c r="D348" s="7"/>
      <c r="E348" s="7"/>
      <c r="F348" s="7"/>
      <c r="G348" s="7"/>
      <c r="H348" s="7"/>
      <c r="I348" s="7"/>
      <c r="J348" s="7"/>
      <c r="K348" s="7" t="str">
        <f t="shared" si="31"/>
        <v/>
      </c>
      <c r="L348" s="10" t="str">
        <f>IF(B348="","",interp(B348,Data!$B$5:$B$464,Data!$D$5:$D$464))</f>
        <v/>
      </c>
      <c r="M348" s="10" t="str">
        <f>IF(ISERROR(L348/Data!$D$464),"",IF(L348/Data!$D$464&lt;=0.4,"Yes - No Passthroughs","No - Relase Inflows"))</f>
        <v/>
      </c>
      <c r="N348" s="13" t="str">
        <f ca="1">IF(ISERROR(IF((L348-L347-(D348/12*[1]!interp(B348,Data!$B$5:$B$464,Data!$C$5:$C$464))+E348-R348)&lt;0,0,(L348-L347-(D348/12*[1]!interp(B348,Data!$B$5:$B$464,Data!$C$5:$C$464))+E348-R348))),"",IF((L348-L347-(D348/12*[1]!interp(B348,Data!$B$5:$B$464,Data!$C$5:$C$464))+E348-R348)&lt;0,0,(L348-L347-(D348/12*[1]!interp(B348,Data!$B$5:$B$464,Data!$C$5:$C$464))+E348-R348)))</f>
        <v/>
      </c>
      <c r="O348" s="33" t="str">
        <f>IF(G348="","",interp(G348,Data!$F$5:$F$286,Data!$H$5:$H$286))</f>
        <v/>
      </c>
      <c r="P348" s="13" t="str">
        <f>IF(O348="","",IF(O348-O347-interp(G348,Data!$F$5:$F$286,Data!$G$5:$G$286)*H348/12-I348+J348&lt;0,0,O348-O347-interp(G348,Data!$F$5:$F$286,Data!$G$5:$G$286)*H348/12-I348+J348))</f>
        <v/>
      </c>
      <c r="Q348" s="12" t="str">
        <f t="shared" ca="1" si="32"/>
        <v/>
      </c>
      <c r="R348" s="31"/>
      <c r="S348" s="31"/>
      <c r="T348" s="31"/>
      <c r="U348" s="31"/>
      <c r="V348" s="17" t="str">
        <f t="shared" si="36"/>
        <v/>
      </c>
      <c r="W348" s="17" t="str">
        <f t="shared" ca="1" si="34"/>
        <v/>
      </c>
      <c r="X348" s="17" t="str">
        <f t="shared" ca="1" si="35"/>
        <v/>
      </c>
      <c r="Y348" s="17" t="str">
        <f t="shared" ca="1" si="33"/>
        <v/>
      </c>
    </row>
    <row r="349" spans="1:25" x14ac:dyDescent="0.25">
      <c r="A349" s="3">
        <v>41634</v>
      </c>
      <c r="B349" s="6"/>
      <c r="C349" s="6"/>
      <c r="D349" s="7"/>
      <c r="E349" s="7"/>
      <c r="F349" s="7"/>
      <c r="G349" s="7"/>
      <c r="H349" s="7"/>
      <c r="I349" s="7"/>
      <c r="J349" s="7"/>
      <c r="K349" s="7" t="str">
        <f t="shared" si="31"/>
        <v/>
      </c>
      <c r="L349" s="10" t="str">
        <f>IF(B349="","",interp(B349,Data!$B$5:$B$464,Data!$D$5:$D$464))</f>
        <v/>
      </c>
      <c r="M349" s="10" t="str">
        <f>IF(ISERROR(L349/Data!$D$464),"",IF(L349/Data!$D$464&lt;=0.4,"Yes - No Passthroughs","No - Relase Inflows"))</f>
        <v/>
      </c>
      <c r="N349" s="13" t="str">
        <f ca="1">IF(ISERROR(IF((L349-L348-(D349/12*[1]!interp(B349,Data!$B$5:$B$464,Data!$C$5:$C$464))+E349-R349)&lt;0,0,(L349-L348-(D349/12*[1]!interp(B349,Data!$B$5:$B$464,Data!$C$5:$C$464))+E349-R349))),"",IF((L349-L348-(D349/12*[1]!interp(B349,Data!$B$5:$B$464,Data!$C$5:$C$464))+E349-R349)&lt;0,0,(L349-L348-(D349/12*[1]!interp(B349,Data!$B$5:$B$464,Data!$C$5:$C$464))+E349-R349)))</f>
        <v/>
      </c>
      <c r="O349" s="33" t="str">
        <f>IF(G349="","",interp(G349,Data!$F$5:$F$286,Data!$H$5:$H$286))</f>
        <v/>
      </c>
      <c r="P349" s="13" t="str">
        <f>IF(O349="","",IF(O349-O348-interp(G349,Data!$F$5:$F$286,Data!$G$5:$G$286)*H349/12-I349+J349&lt;0,0,O349-O348-interp(G349,Data!$F$5:$F$286,Data!$G$5:$G$286)*H349/12-I349+J349))</f>
        <v/>
      </c>
      <c r="Q349" s="12" t="str">
        <f t="shared" ca="1" si="32"/>
        <v/>
      </c>
      <c r="R349" s="31"/>
      <c r="S349" s="31"/>
      <c r="T349" s="31"/>
      <c r="U349" s="31"/>
      <c r="V349" s="17" t="str">
        <f t="shared" si="36"/>
        <v/>
      </c>
      <c r="W349" s="17" t="str">
        <f t="shared" ca="1" si="34"/>
        <v/>
      </c>
      <c r="X349" s="17" t="str">
        <f t="shared" ca="1" si="35"/>
        <v/>
      </c>
      <c r="Y349" s="17" t="str">
        <f t="shared" ca="1" si="33"/>
        <v/>
      </c>
    </row>
    <row r="350" spans="1:25" x14ac:dyDescent="0.25">
      <c r="A350" s="3">
        <v>41635</v>
      </c>
      <c r="B350" s="6"/>
      <c r="C350" s="6"/>
      <c r="D350" s="7"/>
      <c r="E350" s="7"/>
      <c r="F350" s="7"/>
      <c r="G350" s="7"/>
      <c r="H350" s="7"/>
      <c r="I350" s="7"/>
      <c r="J350" s="7"/>
      <c r="K350" s="7" t="str">
        <f t="shared" si="31"/>
        <v/>
      </c>
      <c r="L350" s="10" t="str">
        <f>IF(B350="","",interp(B350,Data!$B$5:$B$464,Data!$D$5:$D$464))</f>
        <v/>
      </c>
      <c r="M350" s="10" t="str">
        <f>IF(ISERROR(L350/Data!$D$464),"",IF(L350/Data!$D$464&lt;=0.4,"Yes - No Passthroughs","No - Relase Inflows"))</f>
        <v/>
      </c>
      <c r="N350" s="13" t="str">
        <f ca="1">IF(ISERROR(IF((L350-L349-(D350/12*[1]!interp(B350,Data!$B$5:$B$464,Data!$C$5:$C$464))+E350-R350)&lt;0,0,(L350-L349-(D350/12*[1]!interp(B350,Data!$B$5:$B$464,Data!$C$5:$C$464))+E350-R350))),"",IF((L350-L349-(D350/12*[1]!interp(B350,Data!$B$5:$B$464,Data!$C$5:$C$464))+E350-R350)&lt;0,0,(L350-L349-(D350/12*[1]!interp(B350,Data!$B$5:$B$464,Data!$C$5:$C$464))+E350-R350)))</f>
        <v/>
      </c>
      <c r="O350" s="33" t="str">
        <f>IF(G350="","",interp(G350,Data!$F$5:$F$286,Data!$H$5:$H$286))</f>
        <v/>
      </c>
      <c r="P350" s="13" t="str">
        <f>IF(O350="","",IF(O350-O349-interp(G350,Data!$F$5:$F$286,Data!$G$5:$G$286)*H350/12-I350+J350&lt;0,0,O350-O349-interp(G350,Data!$F$5:$F$286,Data!$G$5:$G$286)*H350/12-I350+J350))</f>
        <v/>
      </c>
      <c r="Q350" s="12" t="str">
        <f t="shared" ca="1" si="32"/>
        <v/>
      </c>
      <c r="R350" s="31"/>
      <c r="S350" s="31"/>
      <c r="T350" s="31"/>
      <c r="U350" s="31"/>
      <c r="V350" s="17" t="str">
        <f t="shared" si="36"/>
        <v/>
      </c>
      <c r="W350" s="17" t="str">
        <f t="shared" ca="1" si="34"/>
        <v/>
      </c>
      <c r="X350" s="17" t="str">
        <f t="shared" ca="1" si="35"/>
        <v/>
      </c>
      <c r="Y350" s="17" t="str">
        <f t="shared" ca="1" si="33"/>
        <v/>
      </c>
    </row>
    <row r="351" spans="1:25" x14ac:dyDescent="0.25">
      <c r="A351" s="3">
        <v>41636</v>
      </c>
      <c r="B351" s="6"/>
      <c r="C351" s="6"/>
      <c r="D351" s="7"/>
      <c r="E351" s="7"/>
      <c r="F351" s="7"/>
      <c r="G351" s="7"/>
      <c r="H351" s="7"/>
      <c r="I351" s="7"/>
      <c r="J351" s="7"/>
      <c r="K351" s="7" t="str">
        <f t="shared" si="31"/>
        <v/>
      </c>
      <c r="L351" s="10" t="str">
        <f>IF(B351="","",interp(B351,Data!$B$5:$B$464,Data!$D$5:$D$464))</f>
        <v/>
      </c>
      <c r="M351" s="10" t="str">
        <f>IF(ISERROR(L351/Data!$D$464),"",IF(L351/Data!$D$464&lt;=0.4,"Yes - No Passthroughs","No - Relase Inflows"))</f>
        <v/>
      </c>
      <c r="N351" s="13" t="str">
        <f ca="1">IF(ISERROR(IF((L351-L350-(D351/12*[1]!interp(B351,Data!$B$5:$B$464,Data!$C$5:$C$464))+E351-R351)&lt;0,0,(L351-L350-(D351/12*[1]!interp(B351,Data!$B$5:$B$464,Data!$C$5:$C$464))+E351-R351))),"",IF((L351-L350-(D351/12*[1]!interp(B351,Data!$B$5:$B$464,Data!$C$5:$C$464))+E351-R351)&lt;0,0,(L351-L350-(D351/12*[1]!interp(B351,Data!$B$5:$B$464,Data!$C$5:$C$464))+E351-R351)))</f>
        <v/>
      </c>
      <c r="O351" s="33" t="str">
        <f>IF(G351="","",interp(G351,Data!$F$5:$F$286,Data!$H$5:$H$286))</f>
        <v/>
      </c>
      <c r="P351" s="13" t="str">
        <f>IF(O351="","",IF(O351-O350-interp(G351,Data!$F$5:$F$286,Data!$G$5:$G$286)*H351/12-I351+J351&lt;0,0,O351-O350-interp(G351,Data!$F$5:$F$286,Data!$G$5:$G$286)*H351/12-I351+J351))</f>
        <v/>
      </c>
      <c r="Q351" s="12" t="str">
        <f t="shared" ca="1" si="32"/>
        <v/>
      </c>
      <c r="R351" s="31"/>
      <c r="S351" s="31"/>
      <c r="T351" s="31"/>
      <c r="U351" s="31"/>
      <c r="V351" s="17" t="str">
        <f t="shared" si="36"/>
        <v/>
      </c>
      <c r="W351" s="17" t="str">
        <f t="shared" ca="1" si="34"/>
        <v/>
      </c>
      <c r="X351" s="17" t="str">
        <f t="shared" ca="1" si="35"/>
        <v/>
      </c>
      <c r="Y351" s="17" t="str">
        <f t="shared" ca="1" si="33"/>
        <v/>
      </c>
    </row>
    <row r="352" spans="1:25" x14ac:dyDescent="0.25">
      <c r="A352" s="3">
        <v>41637</v>
      </c>
      <c r="B352" s="6"/>
      <c r="C352" s="6"/>
      <c r="D352" s="7"/>
      <c r="E352" s="7"/>
      <c r="F352" s="7"/>
      <c r="G352" s="7"/>
      <c r="H352" s="7"/>
      <c r="I352" s="7"/>
      <c r="J352" s="7"/>
      <c r="K352" s="7" t="str">
        <f t="shared" si="31"/>
        <v/>
      </c>
      <c r="L352" s="10" t="str">
        <f>IF(B352="","",interp(B352,Data!$B$5:$B$464,Data!$D$5:$D$464))</f>
        <v/>
      </c>
      <c r="M352" s="10" t="str">
        <f>IF(ISERROR(L352/Data!$D$464),"",IF(L352/Data!$D$464&lt;=0.4,"Yes - No Passthroughs","No - Relase Inflows"))</f>
        <v/>
      </c>
      <c r="N352" s="13" t="str">
        <f ca="1">IF(ISERROR(IF((L352-L351-(D352/12*[1]!interp(B352,Data!$B$5:$B$464,Data!$C$5:$C$464))+E352-R352)&lt;0,0,(L352-L351-(D352/12*[1]!interp(B352,Data!$B$5:$B$464,Data!$C$5:$C$464))+E352-R352))),"",IF((L352-L351-(D352/12*[1]!interp(B352,Data!$B$5:$B$464,Data!$C$5:$C$464))+E352-R352)&lt;0,0,(L352-L351-(D352/12*[1]!interp(B352,Data!$B$5:$B$464,Data!$C$5:$C$464))+E352-R352)))</f>
        <v/>
      </c>
      <c r="O352" s="33" t="str">
        <f>IF(G352="","",interp(G352,Data!$F$5:$F$286,Data!$H$5:$H$286))</f>
        <v/>
      </c>
      <c r="P352" s="13" t="str">
        <f>IF(O352="","",IF(O352-O351-interp(G352,Data!$F$5:$F$286,Data!$G$5:$G$286)*H352/12-I352+J352&lt;0,0,O352-O351-interp(G352,Data!$F$5:$F$286,Data!$G$5:$G$286)*H352/12-I352+J352))</f>
        <v/>
      </c>
      <c r="Q352" s="12" t="str">
        <f t="shared" ca="1" si="32"/>
        <v/>
      </c>
      <c r="R352" s="31"/>
      <c r="S352" s="31"/>
      <c r="T352" s="31"/>
      <c r="U352" s="31"/>
      <c r="V352" s="17" t="str">
        <f t="shared" si="36"/>
        <v/>
      </c>
      <c r="W352" s="17" t="str">
        <f t="shared" ca="1" si="34"/>
        <v/>
      </c>
      <c r="X352" s="17" t="str">
        <f t="shared" ca="1" si="35"/>
        <v/>
      </c>
      <c r="Y352" s="17" t="str">
        <f t="shared" ca="1" si="33"/>
        <v/>
      </c>
    </row>
    <row r="353" spans="1:25" x14ac:dyDescent="0.25">
      <c r="A353" s="3">
        <v>41638</v>
      </c>
      <c r="B353" s="6"/>
      <c r="C353" s="6"/>
      <c r="D353" s="7"/>
      <c r="E353" s="7"/>
      <c r="F353" s="7"/>
      <c r="G353" s="7"/>
      <c r="H353" s="7"/>
      <c r="I353" s="7"/>
      <c r="J353" s="7"/>
      <c r="K353" s="7" t="str">
        <f t="shared" si="31"/>
        <v/>
      </c>
      <c r="L353" s="10" t="str">
        <f>IF(B353="","",interp(B353,Data!$B$5:$B$464,Data!$D$5:$D$464))</f>
        <v/>
      </c>
      <c r="M353" s="10" t="str">
        <f>IF(ISERROR(L353/Data!$D$464),"",IF(L353/Data!$D$464&lt;=0.4,"Yes - No Passthroughs","No - Relase Inflows"))</f>
        <v/>
      </c>
      <c r="N353" s="13" t="str">
        <f ca="1">IF(ISERROR(IF((L353-L352-(D353/12*[1]!interp(B353,Data!$B$5:$B$464,Data!$C$5:$C$464))+E353-R353)&lt;0,0,(L353-L352-(D353/12*[1]!interp(B353,Data!$B$5:$B$464,Data!$C$5:$C$464))+E353-R353))),"",IF((L353-L352-(D353/12*[1]!interp(B353,Data!$B$5:$B$464,Data!$C$5:$C$464))+E353-R353)&lt;0,0,(L353-L352-(D353/12*[1]!interp(B353,Data!$B$5:$B$464,Data!$C$5:$C$464))+E353-R353)))</f>
        <v/>
      </c>
      <c r="O353" s="33" t="str">
        <f>IF(G353="","",interp(G353,Data!$F$5:$F$286,Data!$H$5:$H$286))</f>
        <v/>
      </c>
      <c r="P353" s="13" t="str">
        <f>IF(O353="","",IF(O353-O352-interp(G353,Data!$F$5:$F$286,Data!$G$5:$G$286)*H353/12-I353+J353&lt;0,0,O353-O352-interp(G353,Data!$F$5:$F$286,Data!$G$5:$G$286)*H353/12-I353+J353))</f>
        <v/>
      </c>
      <c r="Q353" s="12" t="str">
        <f t="shared" ca="1" si="32"/>
        <v/>
      </c>
      <c r="R353" s="31"/>
      <c r="S353" s="31"/>
      <c r="T353" s="31"/>
      <c r="U353" s="31"/>
      <c r="V353" s="17" t="str">
        <f t="shared" si="36"/>
        <v/>
      </c>
      <c r="W353" s="17" t="str">
        <f t="shared" ca="1" si="34"/>
        <v/>
      </c>
      <c r="X353" s="17" t="str">
        <f t="shared" ca="1" si="35"/>
        <v/>
      </c>
      <c r="Y353" s="17" t="str">
        <f t="shared" ca="1" si="33"/>
        <v/>
      </c>
    </row>
    <row r="354" spans="1:25" x14ac:dyDescent="0.25">
      <c r="A354" s="3">
        <v>41639</v>
      </c>
      <c r="B354" s="6"/>
      <c r="C354" s="6"/>
      <c r="D354" s="7"/>
      <c r="E354" s="7"/>
      <c r="F354" s="7"/>
      <c r="G354" s="7"/>
      <c r="H354" s="7"/>
      <c r="I354" s="7"/>
      <c r="J354" s="7"/>
      <c r="K354" s="7" t="str">
        <f t="shared" si="31"/>
        <v/>
      </c>
      <c r="L354" s="10" t="str">
        <f>IF(B354="","",interp(B354,Data!$B$5:$B$464,Data!$D$5:$D$464))</f>
        <v/>
      </c>
      <c r="M354" s="10" t="str">
        <f>IF(ISERROR(L354/Data!$D$464),"",IF(L354/Data!$D$464&lt;=0.4,"Yes - No Passthroughs","No - Relase Inflows"))</f>
        <v/>
      </c>
      <c r="N354" s="13" t="str">
        <f ca="1">IF(ISERROR(IF((L354-L353-(D354/12*[1]!interp(B354,Data!$B$5:$B$464,Data!$C$5:$C$464))+E354-R354)&lt;0,0,(L354-L353-(D354/12*[1]!interp(B354,Data!$B$5:$B$464,Data!$C$5:$C$464))+E354-R354))),"",IF((L354-L353-(D354/12*[1]!interp(B354,Data!$B$5:$B$464,Data!$C$5:$C$464))+E354-R354)&lt;0,0,(L354-L353-(D354/12*[1]!interp(B354,Data!$B$5:$B$464,Data!$C$5:$C$464))+E354-R354)))</f>
        <v/>
      </c>
      <c r="O354" s="33" t="str">
        <f>IF(G354="","",interp(G354,Data!$F$5:$F$286,Data!$H$5:$H$286))</f>
        <v/>
      </c>
      <c r="P354" s="13" t="str">
        <f>IF(O354="","",IF(O354-O353-interp(G354,Data!$F$5:$F$286,Data!$G$5:$G$286)*H354/12-I354+J354&lt;0,0,O354-O353-interp(G354,Data!$F$5:$F$286,Data!$G$5:$G$286)*H354/12-I354+J354))</f>
        <v/>
      </c>
      <c r="Q354" s="12" t="str">
        <f t="shared" ca="1" si="32"/>
        <v/>
      </c>
      <c r="R354" s="31"/>
      <c r="S354" s="31"/>
      <c r="T354" s="31"/>
      <c r="U354" s="31"/>
      <c r="V354" s="17" t="str">
        <f t="shared" si="36"/>
        <v/>
      </c>
      <c r="W354" s="17" t="str">
        <f t="shared" ca="1" si="34"/>
        <v/>
      </c>
      <c r="X354" s="17" t="str">
        <f t="shared" ca="1" si="35"/>
        <v/>
      </c>
      <c r="Y354" s="17" t="str">
        <f t="shared" ca="1" si="33"/>
        <v/>
      </c>
    </row>
  </sheetData>
  <hyperlinks>
    <hyperlink ref="C2" r:id="rId1"/>
    <hyperlink ref="B1:B2" r:id="rId2" display="http://waterdata.usgs.gov/tx/nwis/dv/?site_no=08090300&amp;agency_cd=USGS&amp;referred_module=sw"/>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L464"/>
  <sheetViews>
    <sheetView topLeftCell="A441" workbookViewId="0">
      <selection activeCell="G22" sqref="G22"/>
    </sheetView>
  </sheetViews>
  <sheetFormatPr defaultRowHeight="15" x14ac:dyDescent="0.25"/>
  <sheetData>
    <row r="2" spans="2:12" ht="14.45" x14ac:dyDescent="0.3">
      <c r="B2" t="s">
        <v>24</v>
      </c>
      <c r="K2" t="s">
        <v>25</v>
      </c>
    </row>
    <row r="3" spans="2:12" ht="14.45" x14ac:dyDescent="0.3">
      <c r="B3" t="s">
        <v>7</v>
      </c>
      <c r="C3" t="s">
        <v>8</v>
      </c>
      <c r="D3" t="s">
        <v>9</v>
      </c>
      <c r="L3" s="26">
        <v>1</v>
      </c>
    </row>
    <row r="4" spans="2:12" x14ac:dyDescent="0.25">
      <c r="B4" t="s">
        <v>3</v>
      </c>
      <c r="C4" t="s">
        <v>10</v>
      </c>
      <c r="D4" t="s">
        <v>5</v>
      </c>
      <c r="F4" t="s">
        <v>7</v>
      </c>
      <c r="G4" t="s">
        <v>8</v>
      </c>
      <c r="H4" t="s">
        <v>9</v>
      </c>
      <c r="K4" s="45" t="s">
        <v>20</v>
      </c>
      <c r="L4" s="47" t="s">
        <v>21</v>
      </c>
    </row>
    <row r="5" spans="2:12" x14ac:dyDescent="0.25">
      <c r="B5" s="27">
        <v>821.4</v>
      </c>
      <c r="C5" s="23">
        <v>2.773220844811754E-4</v>
      </c>
      <c r="D5" s="23">
        <v>8.9141414141414151E-7</v>
      </c>
      <c r="F5">
        <v>1052</v>
      </c>
      <c r="G5">
        <v>1.2</v>
      </c>
      <c r="H5">
        <v>0.9</v>
      </c>
      <c r="K5" s="46"/>
      <c r="L5" s="47"/>
    </row>
    <row r="6" spans="2:12" ht="14.45" x14ac:dyDescent="0.3">
      <c r="B6" s="27">
        <v>821.5</v>
      </c>
      <c r="C6" s="23">
        <v>0.11453811455463729</v>
      </c>
      <c r="D6" s="23">
        <v>3.2353057851239671E-3</v>
      </c>
      <c r="F6">
        <v>1052.0999999999999</v>
      </c>
      <c r="G6">
        <v>1.25</v>
      </c>
      <c r="H6">
        <v>1.0900000000000001</v>
      </c>
      <c r="K6">
        <v>867.3</v>
      </c>
      <c r="L6" s="23">
        <v>16.755119236240013</v>
      </c>
    </row>
    <row r="7" spans="2:12" ht="14.45" x14ac:dyDescent="0.3">
      <c r="B7" s="27">
        <v>821.6</v>
      </c>
      <c r="C7" s="23">
        <v>0.59209589692378328</v>
      </c>
      <c r="D7" s="23">
        <v>3.5832958448117534E-2</v>
      </c>
      <c r="F7">
        <v>1052.2</v>
      </c>
      <c r="G7">
        <v>1.31</v>
      </c>
      <c r="H7">
        <v>1.27</v>
      </c>
      <c r="K7">
        <v>866.3</v>
      </c>
      <c r="L7" s="23">
        <v>16.520002954636169</v>
      </c>
    </row>
    <row r="8" spans="2:12" ht="14.45" x14ac:dyDescent="0.3">
      <c r="B8" s="27">
        <v>821.7</v>
      </c>
      <c r="C8" s="23">
        <v>1.1547161960514234</v>
      </c>
      <c r="D8" s="23">
        <v>0.12342414967860423</v>
      </c>
      <c r="F8">
        <v>1052.3</v>
      </c>
      <c r="G8">
        <v>1.36</v>
      </c>
      <c r="H8">
        <v>1.46</v>
      </c>
      <c r="K8">
        <v>865.3</v>
      </c>
      <c r="L8" s="23">
        <v>16.278481323241731</v>
      </c>
    </row>
    <row r="9" spans="2:12" ht="14.45" x14ac:dyDescent="0.3">
      <c r="B9" s="27">
        <v>821.8</v>
      </c>
      <c r="C9" s="23">
        <v>1.6472302929292928</v>
      </c>
      <c r="D9" s="23">
        <v>0.26636269031221305</v>
      </c>
      <c r="F9">
        <v>1052.4000000000001</v>
      </c>
      <c r="G9">
        <v>1.42</v>
      </c>
      <c r="H9">
        <v>1.64</v>
      </c>
      <c r="K9">
        <v>864.3</v>
      </c>
      <c r="L9" s="23">
        <v>16.032699952731427</v>
      </c>
    </row>
    <row r="10" spans="2:12" ht="14.45" x14ac:dyDescent="0.3">
      <c r="B10" s="27">
        <v>821.9</v>
      </c>
      <c r="C10" s="23">
        <v>1.9621143969237831</v>
      </c>
      <c r="D10" s="23">
        <v>0.44682747222222224</v>
      </c>
      <c r="F10">
        <v>1052.5</v>
      </c>
      <c r="G10">
        <v>1.48</v>
      </c>
      <c r="H10">
        <v>1.83</v>
      </c>
      <c r="K10">
        <v>863.3</v>
      </c>
      <c r="L10" s="23">
        <v>15.783200141344622</v>
      </c>
    </row>
    <row r="11" spans="2:12" ht="14.45" x14ac:dyDescent="0.3">
      <c r="B11" s="27">
        <v>822</v>
      </c>
      <c r="C11" s="23">
        <v>2.3128954674012854</v>
      </c>
      <c r="D11" s="23">
        <v>0.66003092906336092</v>
      </c>
      <c r="F11">
        <v>1052.5999999999999</v>
      </c>
      <c r="G11">
        <v>1.53</v>
      </c>
      <c r="H11">
        <v>2.02</v>
      </c>
      <c r="K11">
        <v>862.3</v>
      </c>
      <c r="L11" s="23">
        <v>15.525664450342802</v>
      </c>
    </row>
    <row r="12" spans="2:12" ht="14.45" x14ac:dyDescent="0.3">
      <c r="B12" s="27">
        <v>822.1</v>
      </c>
      <c r="C12" s="23">
        <v>2.7446779586776859</v>
      </c>
      <c r="D12" s="23">
        <v>0.91341979820936636</v>
      </c>
      <c r="F12">
        <v>1052.7</v>
      </c>
      <c r="G12">
        <v>1.59</v>
      </c>
      <c r="H12">
        <v>2.2000000000000002</v>
      </c>
      <c r="K12">
        <v>861.3</v>
      </c>
      <c r="L12" s="23">
        <v>15.267343730023875</v>
      </c>
    </row>
    <row r="13" spans="2:12" ht="14.45" x14ac:dyDescent="0.3">
      <c r="B13" s="27">
        <v>822.2</v>
      </c>
      <c r="C13" s="23">
        <v>3.0573293303489444</v>
      </c>
      <c r="D13" s="23">
        <v>1.2045022311753901</v>
      </c>
      <c r="F13">
        <v>1052.8</v>
      </c>
      <c r="G13">
        <v>1.64</v>
      </c>
      <c r="H13">
        <v>2.39</v>
      </c>
      <c r="K13" s="24">
        <v>860.3</v>
      </c>
      <c r="L13" s="23">
        <v>15.013223423919738</v>
      </c>
    </row>
    <row r="14" spans="2:12" ht="14.45" x14ac:dyDescent="0.3">
      <c r="B14" s="27">
        <v>822.3</v>
      </c>
      <c r="C14" s="23">
        <v>3.2941406251147844</v>
      </c>
      <c r="D14" s="23">
        <v>1.5223004189623508</v>
      </c>
      <c r="F14">
        <v>1052.9000000000001</v>
      </c>
      <c r="G14">
        <v>1.7</v>
      </c>
      <c r="H14">
        <v>2.57</v>
      </c>
      <c r="K14" s="25">
        <v>859.3</v>
      </c>
      <c r="L14" s="23">
        <v>14.741878899573278</v>
      </c>
    </row>
    <row r="15" spans="2:12" ht="14.45" x14ac:dyDescent="0.3">
      <c r="B15" s="27">
        <v>822.4</v>
      </c>
      <c r="C15" s="23">
        <v>3.4996732238292014</v>
      </c>
      <c r="D15" s="23">
        <v>1.8623326662075299</v>
      </c>
      <c r="F15">
        <v>1053</v>
      </c>
      <c r="G15">
        <v>1.75</v>
      </c>
      <c r="H15">
        <v>2.76</v>
      </c>
      <c r="K15" s="25">
        <v>858.3</v>
      </c>
      <c r="L15" s="23">
        <v>14.474535762710881</v>
      </c>
    </row>
    <row r="16" spans="2:12" ht="14.45" x14ac:dyDescent="0.3">
      <c r="B16" s="27">
        <v>822.5</v>
      </c>
      <c r="C16" s="23">
        <v>3.6878604942607898</v>
      </c>
      <c r="D16" s="23">
        <v>2.2217221935261708</v>
      </c>
      <c r="F16">
        <v>1053.0999999999999</v>
      </c>
      <c r="G16">
        <v>1.8</v>
      </c>
      <c r="H16">
        <v>2.94</v>
      </c>
      <c r="K16">
        <v>857.3</v>
      </c>
      <c r="L16" s="23">
        <v>14.202320502389838</v>
      </c>
    </row>
    <row r="17" spans="2:12" ht="14.45" x14ac:dyDescent="0.3">
      <c r="B17" s="27">
        <v>822.6</v>
      </c>
      <c r="C17" s="23">
        <v>3.8735680670339763</v>
      </c>
      <c r="D17" s="23">
        <v>2.5996414786501378</v>
      </c>
      <c r="F17">
        <v>1053.2</v>
      </c>
      <c r="G17">
        <v>1.86</v>
      </c>
      <c r="H17">
        <v>3.13</v>
      </c>
      <c r="K17">
        <v>856.3</v>
      </c>
      <c r="L17" s="23">
        <v>13.922547920674603</v>
      </c>
    </row>
    <row r="18" spans="2:12" ht="14.45" x14ac:dyDescent="0.3">
      <c r="B18" s="27">
        <v>822.7</v>
      </c>
      <c r="C18" s="23">
        <v>4.058924471992654</v>
      </c>
      <c r="D18" s="23">
        <v>2.9964429451331496</v>
      </c>
      <c r="F18">
        <v>1053.3</v>
      </c>
      <c r="G18">
        <v>1.91</v>
      </c>
      <c r="H18">
        <v>3.31</v>
      </c>
      <c r="K18">
        <v>855.3</v>
      </c>
      <c r="L18" s="23">
        <v>13.647130024335643</v>
      </c>
    </row>
    <row r="19" spans="2:12" ht="14.45" x14ac:dyDescent="0.3">
      <c r="B19" s="27">
        <v>822.8</v>
      </c>
      <c r="C19" s="23">
        <v>4.2567407024793384</v>
      </c>
      <c r="D19" s="23">
        <v>3.4119077853535353</v>
      </c>
      <c r="F19">
        <v>1053.4000000000001</v>
      </c>
      <c r="G19">
        <v>1.97</v>
      </c>
      <c r="H19">
        <v>3.5</v>
      </c>
      <c r="K19">
        <v>854.3</v>
      </c>
      <c r="L19" s="23">
        <v>13.357643883650743</v>
      </c>
    </row>
    <row r="20" spans="2:12" ht="14.45" x14ac:dyDescent="0.3">
      <c r="B20" s="27">
        <v>822.9</v>
      </c>
      <c r="C20" s="23">
        <v>4.4449975608356294</v>
      </c>
      <c r="D20" s="23">
        <v>3.8476340105601468</v>
      </c>
      <c r="F20">
        <v>1053.5</v>
      </c>
      <c r="G20">
        <v>2.0299999999999998</v>
      </c>
      <c r="H20">
        <v>3.68</v>
      </c>
      <c r="K20" s="24">
        <v>853.3</v>
      </c>
      <c r="L20" s="23">
        <v>13.062897136117817</v>
      </c>
    </row>
    <row r="21" spans="2:12" ht="14.45" x14ac:dyDescent="0.3">
      <c r="B21" s="27">
        <v>823</v>
      </c>
      <c r="C21" s="23">
        <v>4.5877848083103761</v>
      </c>
      <c r="D21" s="23">
        <v>4.2992897727272723</v>
      </c>
      <c r="F21">
        <v>1053.5999999999999</v>
      </c>
      <c r="G21">
        <v>2.08</v>
      </c>
      <c r="H21">
        <v>3.86</v>
      </c>
      <c r="K21" s="25">
        <v>852.3</v>
      </c>
      <c r="L21" s="23">
        <v>12.761959291546029</v>
      </c>
    </row>
    <row r="22" spans="2:12" ht="14.45" x14ac:dyDescent="0.3">
      <c r="B22" s="27">
        <v>823.1</v>
      </c>
      <c r="C22" s="23">
        <v>4.7180204028925621</v>
      </c>
      <c r="D22" s="23">
        <v>4.7645395718549128</v>
      </c>
      <c r="F22">
        <v>1053.7</v>
      </c>
      <c r="G22">
        <v>2.14</v>
      </c>
      <c r="H22">
        <v>4.05</v>
      </c>
      <c r="K22" s="25">
        <v>851.3</v>
      </c>
      <c r="L22" s="23">
        <v>12.449902912174807</v>
      </c>
    </row>
    <row r="23" spans="2:12" ht="14.45" x14ac:dyDescent="0.3">
      <c r="B23" s="27">
        <v>823.2</v>
      </c>
      <c r="C23" s="23">
        <v>4.829397669880624</v>
      </c>
      <c r="D23" s="23">
        <v>5.2421075098714418</v>
      </c>
      <c r="F23">
        <v>1053.8</v>
      </c>
      <c r="G23">
        <v>2.19</v>
      </c>
      <c r="H23">
        <v>4.2300000000000004</v>
      </c>
      <c r="K23">
        <v>850.3</v>
      </c>
      <c r="L23" s="23">
        <v>12.142660692080401</v>
      </c>
    </row>
    <row r="24" spans="2:12" ht="14.45" x14ac:dyDescent="0.3">
      <c r="B24" s="27">
        <v>823.3</v>
      </c>
      <c r="C24" s="23">
        <v>4.9688848714416896</v>
      </c>
      <c r="D24" s="23">
        <v>5.7318705521120297</v>
      </c>
      <c r="F24">
        <v>1053.9000000000001</v>
      </c>
      <c r="G24">
        <v>2.25</v>
      </c>
      <c r="H24">
        <v>4.42</v>
      </c>
      <c r="K24">
        <v>849.3</v>
      </c>
      <c r="L24" s="23">
        <v>11.82312844034616</v>
      </c>
    </row>
    <row r="25" spans="2:12" x14ac:dyDescent="0.25">
      <c r="B25" s="27">
        <v>823.4</v>
      </c>
      <c r="C25" s="23">
        <v>5.1043054839302116</v>
      </c>
      <c r="D25" s="23">
        <v>6.2356153868227731</v>
      </c>
      <c r="F25">
        <v>1054</v>
      </c>
      <c r="G25">
        <v>2.2999999999999998</v>
      </c>
      <c r="H25">
        <v>4.5999999999999996</v>
      </c>
      <c r="K25">
        <v>848.3</v>
      </c>
      <c r="L25" s="23">
        <v>11.494289598491958</v>
      </c>
    </row>
    <row r="26" spans="2:12" x14ac:dyDescent="0.25">
      <c r="B26" s="27">
        <v>823.5</v>
      </c>
      <c r="C26" s="23">
        <v>5.2468125860881543</v>
      </c>
      <c r="D26" s="23">
        <v>6.7530726297061525</v>
      </c>
      <c r="F26">
        <v>1054.0999999999999</v>
      </c>
      <c r="G26">
        <v>2.41</v>
      </c>
      <c r="H26">
        <v>4.9400000000000004</v>
      </c>
      <c r="K26">
        <v>847.3</v>
      </c>
      <c r="L26" s="23">
        <v>11.151989719048188</v>
      </c>
    </row>
    <row r="27" spans="2:12" x14ac:dyDescent="0.25">
      <c r="B27" s="27">
        <v>823.6</v>
      </c>
      <c r="C27" s="23">
        <v>5.4008009786501381</v>
      </c>
      <c r="D27" s="23">
        <v>7.2853815140036735</v>
      </c>
      <c r="F27">
        <v>1054.2</v>
      </c>
      <c r="G27">
        <v>2.52</v>
      </c>
      <c r="H27">
        <v>5.28</v>
      </c>
      <c r="K27" s="24">
        <v>846.3</v>
      </c>
      <c r="L27" s="23">
        <v>10.808756928512841</v>
      </c>
    </row>
    <row r="28" spans="2:12" x14ac:dyDescent="0.25">
      <c r="B28" s="27">
        <v>823.7</v>
      </c>
      <c r="C28" s="23">
        <v>5.5485967630853992</v>
      </c>
      <c r="D28" s="23">
        <v>7.8330435032139576</v>
      </c>
      <c r="F28">
        <v>1054.3</v>
      </c>
      <c r="G28">
        <v>2.63</v>
      </c>
      <c r="H28">
        <v>5.61</v>
      </c>
      <c r="K28" s="25">
        <v>845.3</v>
      </c>
      <c r="L28" s="23">
        <v>10.450469063204405</v>
      </c>
    </row>
    <row r="29" spans="2:12" x14ac:dyDescent="0.25">
      <c r="B29" s="27">
        <v>823.8</v>
      </c>
      <c r="C29" s="23">
        <v>5.704281809687787</v>
      </c>
      <c r="D29" s="23">
        <v>8.3955047635445368</v>
      </c>
      <c r="F29">
        <v>1054.4000000000001</v>
      </c>
      <c r="G29">
        <v>2.74</v>
      </c>
      <c r="H29">
        <v>5.95</v>
      </c>
      <c r="K29" s="25">
        <v>844.3</v>
      </c>
      <c r="L29" s="23">
        <v>10.08642295347226</v>
      </c>
    </row>
    <row r="30" spans="2:12" x14ac:dyDescent="0.25">
      <c r="B30" s="27">
        <v>823.9</v>
      </c>
      <c r="C30" s="23">
        <v>5.8743658172635449</v>
      </c>
      <c r="D30" s="23">
        <v>8.9744016873278234</v>
      </c>
      <c r="F30">
        <v>1054.5</v>
      </c>
      <c r="G30">
        <v>2.85</v>
      </c>
      <c r="H30">
        <v>6.29</v>
      </c>
      <c r="K30">
        <v>843.3</v>
      </c>
      <c r="L30" s="23">
        <v>9.7006111369236248</v>
      </c>
    </row>
    <row r="31" spans="2:12" x14ac:dyDescent="0.25">
      <c r="B31" s="27">
        <v>824</v>
      </c>
      <c r="C31" s="23">
        <v>6.2171573691460056</v>
      </c>
      <c r="D31" s="23">
        <v>9.5765983700642785</v>
      </c>
      <c r="F31">
        <v>1054.5999999999999</v>
      </c>
      <c r="G31">
        <v>2.96</v>
      </c>
      <c r="H31">
        <v>6.63</v>
      </c>
      <c r="K31">
        <v>842.3</v>
      </c>
      <c r="L31" s="23">
        <v>9.3075506684408413</v>
      </c>
    </row>
    <row r="32" spans="2:12" x14ac:dyDescent="0.25">
      <c r="B32" s="27">
        <v>824.1</v>
      </c>
      <c r="C32" s="23">
        <v>6.7115063992194672</v>
      </c>
      <c r="D32" s="23">
        <v>10.222277462121212</v>
      </c>
      <c r="F32">
        <v>1054.7</v>
      </c>
      <c r="G32">
        <v>3.07</v>
      </c>
      <c r="H32">
        <v>6.96</v>
      </c>
      <c r="K32">
        <v>841.3</v>
      </c>
      <c r="L32" s="23">
        <v>8.8992962144775003</v>
      </c>
    </row>
    <row r="33" spans="2:12" x14ac:dyDescent="0.25">
      <c r="B33" s="27">
        <v>824.2</v>
      </c>
      <c r="C33" s="23">
        <v>7.1007604453627184</v>
      </c>
      <c r="D33" s="23">
        <v>10.914777749081725</v>
      </c>
      <c r="F33">
        <v>1054.8</v>
      </c>
      <c r="G33">
        <v>3.18</v>
      </c>
      <c r="H33">
        <v>7.3</v>
      </c>
      <c r="K33">
        <v>840.3</v>
      </c>
      <c r="L33" s="23">
        <v>8.4748963224431488</v>
      </c>
    </row>
    <row r="34" spans="2:12" x14ac:dyDescent="0.25">
      <c r="B34" s="27">
        <v>824.3</v>
      </c>
      <c r="C34" s="23">
        <v>7.3979181014692381</v>
      </c>
      <c r="D34" s="23">
        <v>11.639937012167126</v>
      </c>
      <c r="F34">
        <v>1054.9000000000001</v>
      </c>
      <c r="G34">
        <v>3.29</v>
      </c>
      <c r="H34">
        <v>7.64</v>
      </c>
      <c r="K34">
        <v>839.3</v>
      </c>
      <c r="L34" s="23">
        <v>8.0245858526194702</v>
      </c>
    </row>
    <row r="35" spans="2:12" x14ac:dyDescent="0.25">
      <c r="B35" s="27">
        <v>824.4</v>
      </c>
      <c r="C35" s="23">
        <v>7.6732316058310372</v>
      </c>
      <c r="D35" s="23">
        <v>12.393916437098255</v>
      </c>
      <c r="F35">
        <v>1055</v>
      </c>
      <c r="G35">
        <v>3.4</v>
      </c>
      <c r="H35">
        <v>7.98</v>
      </c>
      <c r="K35">
        <v>838.3</v>
      </c>
      <c r="L35" s="23">
        <v>7.559164280547165</v>
      </c>
    </row>
    <row r="36" spans="2:12" x14ac:dyDescent="0.25">
      <c r="B36" s="27">
        <v>824.5</v>
      </c>
      <c r="C36" s="23">
        <v>7.9381097910927458</v>
      </c>
      <c r="D36" s="23">
        <v>13.174416035353536</v>
      </c>
      <c r="F36">
        <v>1055.0999999999999</v>
      </c>
      <c r="G36">
        <v>3.51</v>
      </c>
      <c r="H36">
        <v>8.31</v>
      </c>
      <c r="K36" s="24">
        <v>837.3</v>
      </c>
      <c r="L36" s="23">
        <v>7.0595332762884953</v>
      </c>
    </row>
    <row r="37" spans="2:12" x14ac:dyDescent="0.25">
      <c r="B37" s="27">
        <v>824.6</v>
      </c>
      <c r="C37" s="23">
        <v>8.2056595787419653</v>
      </c>
      <c r="D37" s="23">
        <v>13.981267217630855</v>
      </c>
      <c r="F37">
        <v>1055.2</v>
      </c>
      <c r="G37">
        <v>3.62</v>
      </c>
      <c r="H37">
        <v>8.64</v>
      </c>
      <c r="K37" s="25">
        <v>836.3</v>
      </c>
      <c r="L37" s="23">
        <v>6.5318451319205506</v>
      </c>
    </row>
    <row r="38" spans="2:12" x14ac:dyDescent="0.25">
      <c r="B38" s="27">
        <v>824.7</v>
      </c>
      <c r="C38" s="23">
        <v>8.4775424701561057</v>
      </c>
      <c r="D38" s="23">
        <v>14.815713957759412</v>
      </c>
      <c r="F38">
        <v>1055.3</v>
      </c>
      <c r="G38">
        <v>3.73</v>
      </c>
      <c r="H38">
        <v>8.9700000000000006</v>
      </c>
      <c r="K38" s="25">
        <v>835.3</v>
      </c>
      <c r="L38" s="23">
        <v>5.9570421178282578</v>
      </c>
    </row>
    <row r="39" spans="2:12" x14ac:dyDescent="0.25">
      <c r="B39" s="27">
        <v>824.8</v>
      </c>
      <c r="C39" s="23">
        <v>8.7729568411386598</v>
      </c>
      <c r="D39" s="23">
        <v>15.677859561524334</v>
      </c>
      <c r="F39">
        <v>1055.4000000000001</v>
      </c>
      <c r="G39">
        <v>3.84</v>
      </c>
      <c r="H39">
        <v>9.31</v>
      </c>
      <c r="K39">
        <v>834.3</v>
      </c>
      <c r="L39" s="23">
        <v>5.3268763437847797</v>
      </c>
    </row>
    <row r="40" spans="2:12" x14ac:dyDescent="0.25">
      <c r="B40" s="27">
        <v>824.9</v>
      </c>
      <c r="C40" s="23">
        <v>9.0802011593204774</v>
      </c>
      <c r="D40" s="23">
        <v>16.570765897612489</v>
      </c>
      <c r="F40">
        <v>1055.5</v>
      </c>
      <c r="G40">
        <v>3.95</v>
      </c>
      <c r="H40">
        <v>9.64</v>
      </c>
      <c r="K40">
        <v>833.3</v>
      </c>
      <c r="L40" s="23">
        <v>4.6322112106667923</v>
      </c>
    </row>
    <row r="41" spans="2:12" x14ac:dyDescent="0.25">
      <c r="B41" s="27">
        <v>825</v>
      </c>
      <c r="C41" s="23">
        <v>9.4021199207988975</v>
      </c>
      <c r="D41" s="23">
        <v>17.494553489439852</v>
      </c>
      <c r="F41">
        <v>1055.5999999999999</v>
      </c>
      <c r="G41">
        <v>4.0599999999999996</v>
      </c>
      <c r="H41">
        <v>9.9700000000000006</v>
      </c>
      <c r="K41">
        <v>832.3</v>
      </c>
      <c r="L41" s="23">
        <v>3.8242800662378889</v>
      </c>
    </row>
    <row r="42" spans="2:12" x14ac:dyDescent="0.25">
      <c r="B42" s="27">
        <v>825.1</v>
      </c>
      <c r="C42" s="23">
        <v>9.7363665059687783</v>
      </c>
      <c r="D42" s="23">
        <v>18.451010101010102</v>
      </c>
      <c r="F42">
        <v>1055.7</v>
      </c>
      <c r="G42">
        <v>4.17</v>
      </c>
      <c r="H42">
        <v>10.3</v>
      </c>
      <c r="K42">
        <v>831.3</v>
      </c>
      <c r="L42" s="23">
        <v>2.8223448746357302</v>
      </c>
    </row>
    <row r="43" spans="2:12" x14ac:dyDescent="0.25">
      <c r="B43" s="27">
        <v>825.2</v>
      </c>
      <c r="C43" s="23">
        <v>10.113125573921028</v>
      </c>
      <c r="D43" s="23">
        <v>19.443582128099173</v>
      </c>
      <c r="F43">
        <v>1055.8</v>
      </c>
      <c r="G43">
        <v>4.28</v>
      </c>
      <c r="H43">
        <v>10.64</v>
      </c>
      <c r="K43" s="24">
        <v>830.3</v>
      </c>
      <c r="L43" s="23">
        <v>1.2956704485484729</v>
      </c>
    </row>
    <row r="44" spans="2:12" x14ac:dyDescent="0.25">
      <c r="B44" s="27">
        <v>825.3</v>
      </c>
      <c r="C44" s="23">
        <v>10.522646923783288</v>
      </c>
      <c r="D44" s="23">
        <v>20.474878041781452</v>
      </c>
      <c r="F44">
        <v>1055.9000000000101</v>
      </c>
      <c r="G44">
        <v>4.3899999999999997</v>
      </c>
      <c r="H44">
        <v>10.97</v>
      </c>
    </row>
    <row r="45" spans="2:12" x14ac:dyDescent="0.25">
      <c r="B45" s="27">
        <v>825.4</v>
      </c>
      <c r="C45" s="23">
        <v>10.959027777777777</v>
      </c>
      <c r="D45" s="23">
        <v>21.54900137741047</v>
      </c>
      <c r="F45">
        <v>1056.00000000001</v>
      </c>
      <c r="G45">
        <v>4.5</v>
      </c>
      <c r="H45">
        <v>11.3</v>
      </c>
    </row>
    <row r="46" spans="2:12" x14ac:dyDescent="0.25">
      <c r="B46" s="27">
        <v>825.5</v>
      </c>
      <c r="C46" s="23">
        <v>11.385804780762166</v>
      </c>
      <c r="D46" s="23">
        <v>22.666452881083561</v>
      </c>
      <c r="F46">
        <v>1056.1000000000099</v>
      </c>
      <c r="G46">
        <v>4.63</v>
      </c>
      <c r="H46">
        <v>11.89</v>
      </c>
    </row>
    <row r="47" spans="2:12" x14ac:dyDescent="0.25">
      <c r="B47" s="27">
        <v>825.6</v>
      </c>
      <c r="C47" s="23">
        <v>11.769552772038567</v>
      </c>
      <c r="D47" s="23">
        <v>23.824292642332416</v>
      </c>
      <c r="F47">
        <v>1056.20000000001</v>
      </c>
      <c r="G47">
        <v>4.7699999999999996</v>
      </c>
      <c r="H47">
        <v>12.48</v>
      </c>
    </row>
    <row r="48" spans="2:12" x14ac:dyDescent="0.25">
      <c r="B48" s="27">
        <v>825.7</v>
      </c>
      <c r="C48" s="23">
        <v>12.116547578053259</v>
      </c>
      <c r="D48" s="23">
        <v>25.019318181818182</v>
      </c>
      <c r="F48">
        <v>1056.30000000001</v>
      </c>
      <c r="G48">
        <v>4.9000000000000004</v>
      </c>
      <c r="H48">
        <v>13.06</v>
      </c>
    </row>
    <row r="49" spans="2:8" x14ac:dyDescent="0.25">
      <c r="B49" s="27">
        <v>825.8</v>
      </c>
      <c r="C49" s="23">
        <v>12.447250918273646</v>
      </c>
      <c r="D49" s="23">
        <v>26.247205004591368</v>
      </c>
      <c r="F49">
        <v>1056.4000000000101</v>
      </c>
      <c r="G49">
        <v>5.04</v>
      </c>
      <c r="H49">
        <v>13.65</v>
      </c>
    </row>
    <row r="50" spans="2:8" x14ac:dyDescent="0.25">
      <c r="B50" s="27">
        <v>825.9</v>
      </c>
      <c r="C50" s="23">
        <v>12.771392906336088</v>
      </c>
      <c r="D50" s="23">
        <v>27.50864898989899</v>
      </c>
      <c r="F50">
        <v>1056.50000000001</v>
      </c>
      <c r="G50">
        <v>5.18</v>
      </c>
      <c r="H50">
        <v>14.24</v>
      </c>
    </row>
    <row r="51" spans="2:8" x14ac:dyDescent="0.25">
      <c r="B51" s="27">
        <v>826</v>
      </c>
      <c r="C51" s="23">
        <v>13.092041150137741</v>
      </c>
      <c r="D51" s="23">
        <v>28.801480716253444</v>
      </c>
      <c r="F51">
        <v>1056.6000000000099</v>
      </c>
      <c r="G51">
        <v>5.31</v>
      </c>
      <c r="H51">
        <v>14.83</v>
      </c>
    </row>
    <row r="52" spans="2:8" x14ac:dyDescent="0.25">
      <c r="B52" s="27">
        <v>826.1</v>
      </c>
      <c r="C52" s="23">
        <v>13.411720902203857</v>
      </c>
      <c r="D52" s="23">
        <v>30.126299931129477</v>
      </c>
      <c r="F52">
        <v>1056.70000000001</v>
      </c>
      <c r="G52">
        <v>5.45</v>
      </c>
      <c r="H52">
        <v>15.41</v>
      </c>
    </row>
    <row r="53" spans="2:8" x14ac:dyDescent="0.25">
      <c r="B53" s="27">
        <v>826.2</v>
      </c>
      <c r="C53" s="23">
        <v>13.761019283746556</v>
      </c>
      <c r="D53" s="23">
        <v>31.485023530762167</v>
      </c>
      <c r="F53">
        <v>1056.80000000001</v>
      </c>
      <c r="G53">
        <v>5.58</v>
      </c>
      <c r="H53">
        <v>16</v>
      </c>
    </row>
    <row r="54" spans="2:8" x14ac:dyDescent="0.25">
      <c r="B54" s="27">
        <v>826.3</v>
      </c>
      <c r="C54" s="23">
        <v>14.153122130394857</v>
      </c>
      <c r="D54" s="23">
        <v>32.880208333333336</v>
      </c>
      <c r="F54">
        <v>1056.9000000000101</v>
      </c>
      <c r="G54">
        <v>5.72</v>
      </c>
      <c r="H54">
        <v>16.59</v>
      </c>
    </row>
    <row r="55" spans="2:8" x14ac:dyDescent="0.25">
      <c r="B55" s="27">
        <v>826.4</v>
      </c>
      <c r="C55" s="23">
        <v>14.565625000000001</v>
      </c>
      <c r="D55" s="23">
        <v>34.316703971533514</v>
      </c>
      <c r="F55">
        <v>1057.00000000001</v>
      </c>
      <c r="G55">
        <v>5.85</v>
      </c>
      <c r="H55">
        <v>17.18</v>
      </c>
    </row>
    <row r="56" spans="2:8" x14ac:dyDescent="0.25">
      <c r="B56" s="27">
        <v>826.5</v>
      </c>
      <c r="C56" s="23">
        <v>14.970707070707071</v>
      </c>
      <c r="D56" s="23">
        <v>35.793267906336091</v>
      </c>
      <c r="F56">
        <v>1057.1000000000099</v>
      </c>
      <c r="G56">
        <v>5.98</v>
      </c>
      <c r="H56">
        <v>17.760000000000002</v>
      </c>
    </row>
    <row r="57" spans="2:8" x14ac:dyDescent="0.25">
      <c r="B57" s="27">
        <v>826.6</v>
      </c>
      <c r="C57" s="23">
        <v>15.374819214876034</v>
      </c>
      <c r="D57" s="23">
        <v>37.310080922865012</v>
      </c>
      <c r="F57">
        <v>1057.20000000001</v>
      </c>
      <c r="G57">
        <v>6.12</v>
      </c>
      <c r="H57">
        <v>18.34</v>
      </c>
    </row>
    <row r="58" spans="2:8" x14ac:dyDescent="0.25">
      <c r="B58" s="27">
        <v>826.7</v>
      </c>
      <c r="C58" s="23">
        <v>15.774108987603306</v>
      </c>
      <c r="D58" s="23">
        <v>38.86832816804408</v>
      </c>
      <c r="F58">
        <v>1057.30000000001</v>
      </c>
      <c r="G58">
        <v>6.25</v>
      </c>
      <c r="H58">
        <v>18.920000000000002</v>
      </c>
    </row>
    <row r="59" spans="2:8" x14ac:dyDescent="0.25">
      <c r="B59" s="27">
        <v>826.8</v>
      </c>
      <c r="C59" s="23">
        <v>16.161458333333332</v>
      </c>
      <c r="D59" s="23">
        <v>40.464712465564737</v>
      </c>
      <c r="F59">
        <v>1057.4000000000101</v>
      </c>
      <c r="G59">
        <v>6.39</v>
      </c>
      <c r="H59">
        <v>19.510000000000002</v>
      </c>
    </row>
    <row r="60" spans="2:8" x14ac:dyDescent="0.25">
      <c r="B60" s="27">
        <v>826.9</v>
      </c>
      <c r="C60" s="23">
        <v>16.536571682736454</v>
      </c>
      <c r="D60" s="23">
        <v>42.100462006427918</v>
      </c>
      <c r="F60">
        <v>1057.50000000001</v>
      </c>
      <c r="G60">
        <v>6.52</v>
      </c>
      <c r="H60">
        <v>20.09</v>
      </c>
    </row>
    <row r="61" spans="2:8" x14ac:dyDescent="0.25">
      <c r="B61" s="27">
        <v>827</v>
      </c>
      <c r="C61" s="23">
        <v>16.90665461432507</v>
      </c>
      <c r="D61" s="23">
        <v>43.772159090909092</v>
      </c>
      <c r="F61">
        <v>1057.6000000000099</v>
      </c>
      <c r="G61">
        <v>6.66</v>
      </c>
      <c r="H61">
        <v>20.67</v>
      </c>
    </row>
    <row r="62" spans="2:8" x14ac:dyDescent="0.25">
      <c r="B62" s="27">
        <v>827.1</v>
      </c>
      <c r="C62" s="23">
        <v>17.281819616620751</v>
      </c>
      <c r="D62" s="23">
        <v>45.481117998163455</v>
      </c>
      <c r="F62">
        <v>1057.70000000001</v>
      </c>
      <c r="G62">
        <v>6.79</v>
      </c>
      <c r="H62">
        <v>21.25</v>
      </c>
    </row>
    <row r="63" spans="2:8" x14ac:dyDescent="0.25">
      <c r="B63" s="27">
        <v>827.2</v>
      </c>
      <c r="C63" s="23">
        <v>17.688233184113866</v>
      </c>
      <c r="D63" s="23">
        <v>47.229605716253445</v>
      </c>
      <c r="F63">
        <v>1057.80000000001</v>
      </c>
      <c r="G63">
        <v>6.93</v>
      </c>
      <c r="H63">
        <v>21.84</v>
      </c>
    </row>
    <row r="64" spans="2:8" x14ac:dyDescent="0.25">
      <c r="B64" s="27">
        <v>827.3</v>
      </c>
      <c r="C64" s="23">
        <v>18.165036730945822</v>
      </c>
      <c r="D64" s="23">
        <v>49.022147612488524</v>
      </c>
      <c r="F64">
        <v>1057.9000000000101</v>
      </c>
      <c r="G64">
        <v>7.06</v>
      </c>
      <c r="H64">
        <v>22.42</v>
      </c>
    </row>
    <row r="65" spans="2:8" x14ac:dyDescent="0.25">
      <c r="B65" s="27">
        <v>827.4</v>
      </c>
      <c r="C65" s="23">
        <v>18.615810089531681</v>
      </c>
      <c r="D65" s="23">
        <v>50.861943296602391</v>
      </c>
      <c r="F65">
        <v>1058.00000000001</v>
      </c>
      <c r="G65">
        <v>7.2</v>
      </c>
      <c r="H65">
        <v>23</v>
      </c>
    </row>
    <row r="66" spans="2:8" x14ac:dyDescent="0.25">
      <c r="B66" s="27">
        <v>827.5</v>
      </c>
      <c r="C66" s="23">
        <v>19.096379993112947</v>
      </c>
      <c r="D66" s="23">
        <v>52.747107438016528</v>
      </c>
      <c r="F66">
        <v>1058.1000000000099</v>
      </c>
      <c r="G66">
        <v>7.34</v>
      </c>
      <c r="H66">
        <v>23.84</v>
      </c>
    </row>
    <row r="67" spans="2:8" x14ac:dyDescent="0.25">
      <c r="B67" s="27">
        <v>827.6</v>
      </c>
      <c r="C67" s="23">
        <v>19.585296143250687</v>
      </c>
      <c r="D67" s="23">
        <v>54.680555555555557</v>
      </c>
      <c r="F67">
        <v>1058.20000000001</v>
      </c>
      <c r="G67">
        <v>7.49</v>
      </c>
      <c r="H67">
        <v>24.69</v>
      </c>
    </row>
    <row r="68" spans="2:8" x14ac:dyDescent="0.25">
      <c r="B68" s="27">
        <v>827.7</v>
      </c>
      <c r="C68" s="23">
        <v>20.071529212580348</v>
      </c>
      <c r="D68" s="23">
        <v>56.664600550964188</v>
      </c>
      <c r="F68">
        <v>1058.30000000001</v>
      </c>
      <c r="G68">
        <v>7.63</v>
      </c>
      <c r="H68">
        <v>25.53</v>
      </c>
    </row>
    <row r="69" spans="2:8" x14ac:dyDescent="0.25">
      <c r="B69" s="27">
        <v>827.8</v>
      </c>
      <c r="C69" s="23">
        <v>20.538303489439855</v>
      </c>
      <c r="D69" s="23">
        <v>58.694656795224979</v>
      </c>
      <c r="F69">
        <v>1058.4000000000101</v>
      </c>
      <c r="G69">
        <v>7.78</v>
      </c>
      <c r="H69">
        <v>26.38</v>
      </c>
    </row>
    <row r="70" spans="2:8" x14ac:dyDescent="0.25">
      <c r="B70" s="27">
        <v>827.9</v>
      </c>
      <c r="C70" s="23">
        <v>21.007666150137741</v>
      </c>
      <c r="D70" s="23">
        <v>60.772859274563821</v>
      </c>
      <c r="F70">
        <v>1058.50000000001</v>
      </c>
      <c r="G70">
        <v>7.92</v>
      </c>
      <c r="H70">
        <v>27.22</v>
      </c>
    </row>
    <row r="71" spans="2:8" x14ac:dyDescent="0.25">
      <c r="B71" s="27">
        <v>828</v>
      </c>
      <c r="C71" s="23">
        <v>21.466517447199266</v>
      </c>
      <c r="D71" s="23">
        <v>62.896200642791555</v>
      </c>
      <c r="F71">
        <v>1058.6000000000099</v>
      </c>
      <c r="G71">
        <v>8.07</v>
      </c>
      <c r="H71">
        <v>28.07</v>
      </c>
    </row>
    <row r="72" spans="2:8" x14ac:dyDescent="0.25">
      <c r="B72" s="27">
        <v>828.1</v>
      </c>
      <c r="C72" s="23">
        <v>21.931100780532599</v>
      </c>
      <c r="D72" s="23">
        <v>65.065490128558309</v>
      </c>
      <c r="F72">
        <v>1058.70000000001</v>
      </c>
      <c r="G72">
        <v>8.2100000000000009</v>
      </c>
      <c r="H72">
        <v>28.91</v>
      </c>
    </row>
    <row r="73" spans="2:8" x14ac:dyDescent="0.25">
      <c r="B73" s="27">
        <v>828.2</v>
      </c>
      <c r="C73" s="23">
        <v>22.393920741505969</v>
      </c>
      <c r="D73" s="23">
        <v>67.282409320477498</v>
      </c>
      <c r="F73">
        <v>1058.80000000001</v>
      </c>
      <c r="G73">
        <v>8.36</v>
      </c>
      <c r="H73">
        <v>29.75</v>
      </c>
    </row>
    <row r="74" spans="2:8" x14ac:dyDescent="0.25">
      <c r="B74" s="27">
        <v>828.3</v>
      </c>
      <c r="C74" s="23">
        <v>22.8642217630854</v>
      </c>
      <c r="D74" s="23">
        <v>69.544828971533519</v>
      </c>
      <c r="F74">
        <v>1058.9000000000101</v>
      </c>
      <c r="G74">
        <v>8.5</v>
      </c>
      <c r="H74">
        <v>30.6</v>
      </c>
    </row>
    <row r="75" spans="2:8" x14ac:dyDescent="0.25">
      <c r="B75" s="27">
        <v>828.4</v>
      </c>
      <c r="C75" s="23">
        <v>23.346496212121213</v>
      </c>
      <c r="D75" s="23">
        <v>71.856135215794311</v>
      </c>
      <c r="F75">
        <v>1059.00000000001</v>
      </c>
      <c r="G75">
        <v>8.65</v>
      </c>
      <c r="H75">
        <v>31.44</v>
      </c>
    </row>
    <row r="76" spans="2:8" x14ac:dyDescent="0.25">
      <c r="B76" s="27">
        <v>828.5</v>
      </c>
      <c r="C76" s="23">
        <v>23.818966655188245</v>
      </c>
      <c r="D76" s="23">
        <v>74.213797061524332</v>
      </c>
      <c r="F76">
        <v>1059.1000000000099</v>
      </c>
      <c r="G76">
        <v>8.7899999999999991</v>
      </c>
      <c r="H76">
        <v>32.29</v>
      </c>
    </row>
    <row r="77" spans="2:8" x14ac:dyDescent="0.25">
      <c r="B77" s="27">
        <v>828.6</v>
      </c>
      <c r="C77" s="23">
        <v>24.29480888429752</v>
      </c>
      <c r="D77" s="23">
        <v>76.618859044995403</v>
      </c>
      <c r="F77">
        <v>1059.20000000001</v>
      </c>
      <c r="G77">
        <v>8.94</v>
      </c>
      <c r="H77">
        <v>33.130000000000003</v>
      </c>
    </row>
    <row r="78" spans="2:8" x14ac:dyDescent="0.25">
      <c r="B78" s="27">
        <v>828.7</v>
      </c>
      <c r="C78" s="23">
        <v>24.767972337006427</v>
      </c>
      <c r="D78" s="23">
        <v>79.072979797979798</v>
      </c>
      <c r="F78">
        <v>1059.30000000001</v>
      </c>
      <c r="G78">
        <v>9.08</v>
      </c>
      <c r="H78">
        <v>33.979999999999997</v>
      </c>
    </row>
    <row r="79" spans="2:8" x14ac:dyDescent="0.25">
      <c r="B79" s="27">
        <v>828.8</v>
      </c>
      <c r="C79" s="23">
        <v>25.237491391184573</v>
      </c>
      <c r="D79" s="23">
        <v>81.572778925619829</v>
      </c>
      <c r="F79">
        <v>1059.4000000000101</v>
      </c>
      <c r="G79">
        <v>9.23</v>
      </c>
      <c r="H79">
        <v>34.83</v>
      </c>
    </row>
    <row r="80" spans="2:8" x14ac:dyDescent="0.25">
      <c r="B80" s="27">
        <v>828.9</v>
      </c>
      <c r="C80" s="23">
        <v>25.698249540863177</v>
      </c>
      <c r="D80" s="23">
        <v>84.12046602387511</v>
      </c>
      <c r="F80">
        <v>1059.50000000001</v>
      </c>
      <c r="G80">
        <v>9.3699999999999992</v>
      </c>
      <c r="H80">
        <v>35.67</v>
      </c>
    </row>
    <row r="81" spans="2:8" x14ac:dyDescent="0.25">
      <c r="B81" s="27">
        <v>829</v>
      </c>
      <c r="C81" s="23">
        <v>26.164876033057851</v>
      </c>
      <c r="D81" s="23">
        <v>86.713010789715341</v>
      </c>
      <c r="F81">
        <v>1059.6000000000099</v>
      </c>
      <c r="G81">
        <v>9.52</v>
      </c>
      <c r="H81">
        <v>36.520000000000003</v>
      </c>
    </row>
    <row r="82" spans="2:8" x14ac:dyDescent="0.25">
      <c r="B82" s="27">
        <v>829.1</v>
      </c>
      <c r="C82" s="23">
        <v>26.63941689623508</v>
      </c>
      <c r="D82" s="23">
        <v>89.352266988062439</v>
      </c>
      <c r="F82">
        <v>1059.70000000001</v>
      </c>
      <c r="G82">
        <v>9.66</v>
      </c>
      <c r="H82">
        <v>37.36</v>
      </c>
    </row>
    <row r="83" spans="2:8" x14ac:dyDescent="0.25">
      <c r="B83" s="27">
        <v>829.2</v>
      </c>
      <c r="C83" s="23">
        <v>27.136478420569329</v>
      </c>
      <c r="D83" s="23">
        <v>92.041752754820934</v>
      </c>
      <c r="F83">
        <v>1059.80000000001</v>
      </c>
      <c r="G83">
        <v>9.81</v>
      </c>
      <c r="H83">
        <v>38.21</v>
      </c>
    </row>
    <row r="84" spans="2:8" x14ac:dyDescent="0.25">
      <c r="B84" s="27">
        <v>829.3</v>
      </c>
      <c r="C84" s="23">
        <v>27.66798955463728</v>
      </c>
      <c r="D84" s="23">
        <v>94.780853994490357</v>
      </c>
      <c r="F84">
        <v>1059.9000000000101</v>
      </c>
      <c r="G84">
        <v>9.9499999999999993</v>
      </c>
      <c r="H84">
        <v>39.049999999999997</v>
      </c>
    </row>
    <row r="85" spans="2:8" x14ac:dyDescent="0.25">
      <c r="B85" s="27">
        <v>829.4</v>
      </c>
      <c r="C85" s="23">
        <v>28.305360422405876</v>
      </c>
      <c r="D85" s="23">
        <v>97.578581267217629</v>
      </c>
      <c r="F85">
        <v>1060.00000000001</v>
      </c>
      <c r="G85">
        <v>10.1</v>
      </c>
      <c r="H85">
        <v>39.9</v>
      </c>
    </row>
    <row r="86" spans="2:8" x14ac:dyDescent="0.25">
      <c r="B86" s="27">
        <v>829.5</v>
      </c>
      <c r="C86" s="23">
        <v>29.201463498622591</v>
      </c>
      <c r="D86" s="23">
        <v>100.45449954086318</v>
      </c>
      <c r="F86">
        <v>1060.1000000000099</v>
      </c>
      <c r="G86">
        <v>10.3</v>
      </c>
      <c r="H86">
        <v>41.12</v>
      </c>
    </row>
    <row r="87" spans="2:8" x14ac:dyDescent="0.25">
      <c r="B87" s="27">
        <v>829.6</v>
      </c>
      <c r="C87" s="23">
        <v>29.911128328741967</v>
      </c>
      <c r="D87" s="23">
        <v>103.40921717171717</v>
      </c>
      <c r="F87">
        <v>1060.20000000001</v>
      </c>
      <c r="G87">
        <v>10.5</v>
      </c>
      <c r="H87">
        <v>42.35</v>
      </c>
    </row>
    <row r="88" spans="2:8" x14ac:dyDescent="0.25">
      <c r="B88" s="27">
        <v>829.7</v>
      </c>
      <c r="C88" s="23">
        <v>30.590105601469237</v>
      </c>
      <c r="D88" s="23">
        <v>106.43568640955004</v>
      </c>
      <c r="F88">
        <v>1060.30000000001</v>
      </c>
      <c r="G88">
        <v>10.7</v>
      </c>
      <c r="H88">
        <v>43.57</v>
      </c>
    </row>
    <row r="89" spans="2:8" x14ac:dyDescent="0.25">
      <c r="B89" s="27">
        <v>829.8</v>
      </c>
      <c r="C89" s="23">
        <v>31.229577020202019</v>
      </c>
      <c r="D89" s="23">
        <v>109.52646923783287</v>
      </c>
      <c r="F89">
        <v>1060.4000000000101</v>
      </c>
      <c r="G89">
        <v>10.9</v>
      </c>
      <c r="H89">
        <v>44.8</v>
      </c>
    </row>
    <row r="90" spans="2:8" x14ac:dyDescent="0.25">
      <c r="B90" s="27">
        <v>829.9</v>
      </c>
      <c r="C90" s="23">
        <v>31.817857552800735</v>
      </c>
      <c r="D90" s="23">
        <v>112.68055555555556</v>
      </c>
      <c r="F90">
        <v>1060.50000000001</v>
      </c>
      <c r="G90">
        <v>11.1</v>
      </c>
      <c r="H90">
        <v>46.02</v>
      </c>
    </row>
    <row r="91" spans="2:8" x14ac:dyDescent="0.25">
      <c r="B91" s="27">
        <v>830</v>
      </c>
      <c r="C91" s="23">
        <v>32.366764233241504</v>
      </c>
      <c r="D91" s="23">
        <v>115.88919880624427</v>
      </c>
      <c r="F91">
        <v>1060.6000000000099</v>
      </c>
      <c r="G91">
        <v>11.3</v>
      </c>
      <c r="H91">
        <v>47.25</v>
      </c>
    </row>
    <row r="92" spans="2:8" x14ac:dyDescent="0.25">
      <c r="B92" s="27">
        <v>830.1</v>
      </c>
      <c r="C92" s="23">
        <v>32.890633608815428</v>
      </c>
      <c r="D92" s="23">
        <v>119.15146923783287</v>
      </c>
      <c r="F92">
        <v>1060.70000000001</v>
      </c>
      <c r="G92">
        <v>11.5</v>
      </c>
      <c r="H92">
        <v>48.47</v>
      </c>
    </row>
    <row r="93" spans="2:8" x14ac:dyDescent="0.25">
      <c r="B93" s="27">
        <v>830.2</v>
      </c>
      <c r="C93" s="23">
        <v>33.403561179981637</v>
      </c>
      <c r="D93" s="23">
        <v>122.46741276400367</v>
      </c>
      <c r="F93">
        <v>1060.80000000001</v>
      </c>
      <c r="G93">
        <v>11.7</v>
      </c>
      <c r="H93">
        <v>49.7</v>
      </c>
    </row>
    <row r="94" spans="2:8" x14ac:dyDescent="0.25">
      <c r="B94" s="27">
        <v>830.3</v>
      </c>
      <c r="C94" s="23">
        <v>33.937402433425163</v>
      </c>
      <c r="D94" s="23">
        <v>125.83323002754821</v>
      </c>
      <c r="F94">
        <v>1060.9000000000101</v>
      </c>
      <c r="G94">
        <v>11.9</v>
      </c>
      <c r="H94">
        <v>50.92</v>
      </c>
    </row>
    <row r="95" spans="2:8" x14ac:dyDescent="0.25">
      <c r="B95" s="27">
        <v>830.4</v>
      </c>
      <c r="C95" s="23">
        <v>34.544530532598714</v>
      </c>
      <c r="D95" s="23">
        <v>129.25757575757575</v>
      </c>
      <c r="F95">
        <v>1061.00000000001</v>
      </c>
      <c r="G95">
        <v>12.1</v>
      </c>
      <c r="H95">
        <v>52.15</v>
      </c>
    </row>
    <row r="96" spans="2:8" x14ac:dyDescent="0.25">
      <c r="B96" s="27">
        <v>830.5</v>
      </c>
      <c r="C96" s="23">
        <v>35.202926997245179</v>
      </c>
      <c r="D96" s="23">
        <v>132.74431818181819</v>
      </c>
      <c r="F96">
        <v>1061.1000000000099</v>
      </c>
      <c r="G96">
        <v>12.3</v>
      </c>
      <c r="H96">
        <v>53.37</v>
      </c>
    </row>
    <row r="97" spans="2:8" x14ac:dyDescent="0.25">
      <c r="B97" s="27">
        <v>830.6</v>
      </c>
      <c r="C97" s="23">
        <v>35.863165748393023</v>
      </c>
      <c r="D97" s="23">
        <v>136.29676308539945</v>
      </c>
      <c r="F97">
        <v>1061.20000000001</v>
      </c>
      <c r="G97">
        <v>12.5</v>
      </c>
      <c r="H97">
        <v>54.6</v>
      </c>
    </row>
    <row r="98" spans="2:8" x14ac:dyDescent="0.25">
      <c r="B98" s="27">
        <v>830.7</v>
      </c>
      <c r="C98" s="23">
        <v>36.482673324150596</v>
      </c>
      <c r="D98" s="23">
        <v>139.91550734618917</v>
      </c>
      <c r="F98">
        <v>1061.30000000001</v>
      </c>
      <c r="G98">
        <v>12.7</v>
      </c>
      <c r="H98">
        <v>55.82</v>
      </c>
    </row>
    <row r="99" spans="2:8" x14ac:dyDescent="0.25">
      <c r="B99" s="27">
        <v>830.8</v>
      </c>
      <c r="C99" s="23">
        <v>37.14867998163453</v>
      </c>
      <c r="D99" s="23">
        <v>143.59522497704316</v>
      </c>
      <c r="F99">
        <v>1061.4000000000101</v>
      </c>
      <c r="G99">
        <v>12.9</v>
      </c>
      <c r="H99">
        <v>57.05</v>
      </c>
    </row>
    <row r="100" spans="2:8" x14ac:dyDescent="0.25">
      <c r="B100" s="27">
        <v>830.9</v>
      </c>
      <c r="C100" s="23">
        <v>38.130822428833795</v>
      </c>
      <c r="D100" s="23">
        <v>147.35746097337005</v>
      </c>
      <c r="F100">
        <v>1061.50000000001</v>
      </c>
      <c r="G100">
        <v>13.1</v>
      </c>
      <c r="H100">
        <v>58.27</v>
      </c>
    </row>
    <row r="101" spans="2:8" x14ac:dyDescent="0.25">
      <c r="B101" s="27">
        <v>831</v>
      </c>
      <c r="C101" s="23">
        <v>38.984426652892559</v>
      </c>
      <c r="D101" s="23">
        <v>151.21570247933883</v>
      </c>
      <c r="F101">
        <v>1061.6000000000099</v>
      </c>
      <c r="G101">
        <v>13.3</v>
      </c>
      <c r="H101">
        <v>59.5</v>
      </c>
    </row>
    <row r="102" spans="2:8" x14ac:dyDescent="0.25">
      <c r="B102" s="27">
        <v>831.1</v>
      </c>
      <c r="C102" s="23">
        <v>39.658052112029388</v>
      </c>
      <c r="D102" s="23">
        <v>155.14746326905419</v>
      </c>
      <c r="F102">
        <v>1061.70000000001</v>
      </c>
      <c r="G102">
        <v>13.5</v>
      </c>
      <c r="H102">
        <v>60.72</v>
      </c>
    </row>
    <row r="103" spans="2:8" x14ac:dyDescent="0.25">
      <c r="B103" s="27">
        <v>831.2</v>
      </c>
      <c r="C103" s="23">
        <v>40.316517447199267</v>
      </c>
      <c r="D103" s="23">
        <v>159.1473829201102</v>
      </c>
      <c r="F103">
        <v>1061.80000000001</v>
      </c>
      <c r="G103">
        <v>13.7</v>
      </c>
      <c r="H103">
        <v>61.95</v>
      </c>
    </row>
    <row r="104" spans="2:8" x14ac:dyDescent="0.25">
      <c r="B104" s="27">
        <v>831.3</v>
      </c>
      <c r="C104" s="23">
        <v>40.984113865932045</v>
      </c>
      <c r="D104" s="23">
        <v>163.21142102846648</v>
      </c>
      <c r="F104">
        <v>1061.9000000000101</v>
      </c>
      <c r="G104">
        <v>13.9</v>
      </c>
      <c r="H104">
        <v>63.17</v>
      </c>
    </row>
    <row r="105" spans="2:8" x14ac:dyDescent="0.25">
      <c r="B105" s="27">
        <v>831.4</v>
      </c>
      <c r="C105" s="23">
        <v>41.669157483930213</v>
      </c>
      <c r="D105" s="23">
        <v>167.34533976124885</v>
      </c>
      <c r="F105">
        <v>1062.00000000001</v>
      </c>
      <c r="G105">
        <v>14.1</v>
      </c>
      <c r="H105">
        <v>64.400000000000006</v>
      </c>
    </row>
    <row r="106" spans="2:8" x14ac:dyDescent="0.25">
      <c r="B106" s="27">
        <v>831.5</v>
      </c>
      <c r="C106" s="23">
        <v>42.379129361799819</v>
      </c>
      <c r="D106" s="23">
        <v>171.54636134067951</v>
      </c>
      <c r="F106">
        <v>1062.1000000000099</v>
      </c>
      <c r="G106">
        <v>14.35</v>
      </c>
      <c r="H106">
        <v>66.09</v>
      </c>
    </row>
    <row r="107" spans="2:8" x14ac:dyDescent="0.25">
      <c r="B107" s="27">
        <v>831.6</v>
      </c>
      <c r="C107" s="23">
        <v>43.116985192837468</v>
      </c>
      <c r="D107" s="23">
        <v>175.8200987144169</v>
      </c>
      <c r="F107">
        <v>1062.20000000001</v>
      </c>
      <c r="G107">
        <v>14.61</v>
      </c>
      <c r="H107">
        <v>67.78</v>
      </c>
    </row>
    <row r="108" spans="2:8" x14ac:dyDescent="0.25">
      <c r="B108" s="27">
        <v>831.7</v>
      </c>
      <c r="C108" s="23">
        <v>43.872540748393021</v>
      </c>
      <c r="D108" s="23">
        <v>180.17118916437099</v>
      </c>
      <c r="F108">
        <v>1062.30000000001</v>
      </c>
      <c r="G108">
        <v>14.86</v>
      </c>
      <c r="H108">
        <v>69.47</v>
      </c>
    </row>
    <row r="109" spans="2:8" x14ac:dyDescent="0.25">
      <c r="B109" s="27">
        <v>831.8</v>
      </c>
      <c r="C109" s="23">
        <v>44.629008838383839</v>
      </c>
      <c r="D109" s="23">
        <v>184.59532828282829</v>
      </c>
      <c r="F109">
        <v>1062.4000000000101</v>
      </c>
      <c r="G109">
        <v>15.12</v>
      </c>
      <c r="H109">
        <v>71.16</v>
      </c>
    </row>
    <row r="110" spans="2:8" x14ac:dyDescent="0.25">
      <c r="B110" s="27">
        <v>831.9</v>
      </c>
      <c r="C110" s="23">
        <v>45.368465909090908</v>
      </c>
      <c r="D110" s="23">
        <v>189.09716483011937</v>
      </c>
      <c r="F110">
        <v>1062.50000000001</v>
      </c>
      <c r="G110">
        <v>15.37</v>
      </c>
      <c r="H110">
        <v>72.84</v>
      </c>
    </row>
    <row r="111" spans="2:8" x14ac:dyDescent="0.25">
      <c r="B111" s="27">
        <v>832</v>
      </c>
      <c r="C111" s="23">
        <v>46.071679866850324</v>
      </c>
      <c r="D111" s="23">
        <v>193.66822773186411</v>
      </c>
      <c r="F111">
        <v>1062.6000000000099</v>
      </c>
      <c r="G111">
        <v>15.63</v>
      </c>
      <c r="H111">
        <v>74.53</v>
      </c>
    </row>
    <row r="112" spans="2:8" x14ac:dyDescent="0.25">
      <c r="B112" s="27">
        <v>832.1</v>
      </c>
      <c r="C112" s="23">
        <v>46.757988980716256</v>
      </c>
      <c r="D112" s="23">
        <v>198.30867768595041</v>
      </c>
      <c r="F112">
        <v>1062.70000000001</v>
      </c>
      <c r="G112">
        <v>15.88</v>
      </c>
      <c r="H112">
        <v>76.22</v>
      </c>
    </row>
    <row r="113" spans="2:8" x14ac:dyDescent="0.25">
      <c r="B113" s="27">
        <v>832.2</v>
      </c>
      <c r="C113" s="23">
        <v>47.467823117539027</v>
      </c>
      <c r="D113" s="23">
        <v>203.02098255280075</v>
      </c>
      <c r="F113">
        <v>1062.80000000001</v>
      </c>
      <c r="G113">
        <v>16.14</v>
      </c>
      <c r="H113">
        <v>77.91</v>
      </c>
    </row>
    <row r="114" spans="2:8" x14ac:dyDescent="0.25">
      <c r="B114" s="27">
        <v>832.3</v>
      </c>
      <c r="C114" s="23">
        <v>48.330067722681356</v>
      </c>
      <c r="D114" s="23">
        <v>207.80833333333334</v>
      </c>
      <c r="F114">
        <v>1062.9000000000101</v>
      </c>
      <c r="G114">
        <v>16.39</v>
      </c>
      <c r="H114">
        <v>79.599999999999994</v>
      </c>
    </row>
    <row r="115" spans="2:8" x14ac:dyDescent="0.25">
      <c r="B115" s="27">
        <v>832.4</v>
      </c>
      <c r="C115" s="23">
        <v>49.176962809917356</v>
      </c>
      <c r="D115" s="23">
        <v>212.68670798898071</v>
      </c>
      <c r="F115">
        <v>1063.00000000001</v>
      </c>
      <c r="G115">
        <v>16.649999999999999</v>
      </c>
      <c r="H115">
        <v>81.290000000000006</v>
      </c>
    </row>
    <row r="116" spans="2:8" x14ac:dyDescent="0.25">
      <c r="B116" s="27">
        <v>832.5</v>
      </c>
      <c r="C116" s="23">
        <v>49.963246097337006</v>
      </c>
      <c r="D116" s="23">
        <v>217.6428145087236</v>
      </c>
      <c r="F116">
        <v>1063.1000000000099</v>
      </c>
      <c r="G116">
        <v>16.899999999999999</v>
      </c>
      <c r="H116">
        <v>82.98</v>
      </c>
    </row>
    <row r="117" spans="2:8" x14ac:dyDescent="0.25">
      <c r="B117" s="27">
        <v>832.6</v>
      </c>
      <c r="C117" s="23">
        <v>50.738096877869609</v>
      </c>
      <c r="D117" s="23">
        <v>222.6767217630854</v>
      </c>
      <c r="F117">
        <v>1063.2000000000201</v>
      </c>
      <c r="G117">
        <v>17.16</v>
      </c>
      <c r="H117">
        <v>84.67</v>
      </c>
    </row>
    <row r="118" spans="2:8" x14ac:dyDescent="0.25">
      <c r="B118" s="27">
        <v>832.7</v>
      </c>
      <c r="C118" s="23">
        <v>51.542699724517909</v>
      </c>
      <c r="D118" s="23">
        <v>227.79267676767677</v>
      </c>
      <c r="F118">
        <v>1063.30000000002</v>
      </c>
      <c r="G118">
        <v>17.41</v>
      </c>
      <c r="H118">
        <v>86.36</v>
      </c>
    </row>
    <row r="119" spans="2:8" x14ac:dyDescent="0.25">
      <c r="B119" s="27">
        <v>832.8</v>
      </c>
      <c r="C119" s="23">
        <v>52.327020202020201</v>
      </c>
      <c r="D119" s="23">
        <v>232.98507805325988</v>
      </c>
      <c r="F119">
        <v>1063.4000000000201</v>
      </c>
      <c r="G119">
        <v>17.670000000000002</v>
      </c>
      <c r="H119">
        <v>88.05</v>
      </c>
    </row>
    <row r="120" spans="2:8" x14ac:dyDescent="0.25">
      <c r="B120" s="27">
        <v>832.9</v>
      </c>
      <c r="C120" s="23">
        <v>53.106531221303946</v>
      </c>
      <c r="D120" s="23">
        <v>238.25851698806244</v>
      </c>
      <c r="F120">
        <v>1063.50000000002</v>
      </c>
      <c r="G120">
        <v>17.920000000000002</v>
      </c>
      <c r="H120">
        <v>89.74</v>
      </c>
    </row>
    <row r="121" spans="2:8" x14ac:dyDescent="0.25">
      <c r="B121" s="27">
        <v>833</v>
      </c>
      <c r="C121" s="23">
        <v>53.911208677685948</v>
      </c>
      <c r="D121" s="23">
        <v>243.60727731864097</v>
      </c>
      <c r="F121">
        <v>1063.6000000000199</v>
      </c>
      <c r="G121">
        <v>18.18</v>
      </c>
      <c r="H121">
        <v>91.44</v>
      </c>
    </row>
    <row r="122" spans="2:8" x14ac:dyDescent="0.25">
      <c r="B122" s="27">
        <v>833.1</v>
      </c>
      <c r="C122" s="23">
        <v>54.760738062442606</v>
      </c>
      <c r="D122" s="23">
        <v>249.03932506887051</v>
      </c>
      <c r="F122">
        <v>1063.7000000000201</v>
      </c>
      <c r="G122">
        <v>18.43</v>
      </c>
      <c r="H122">
        <v>93.13</v>
      </c>
    </row>
    <row r="123" spans="2:8" x14ac:dyDescent="0.25">
      <c r="B123" s="27">
        <v>833.2</v>
      </c>
      <c r="C123" s="23">
        <v>55.61730945821855</v>
      </c>
      <c r="D123" s="23">
        <v>254.56035353535353</v>
      </c>
      <c r="F123">
        <v>1063.80000000002</v>
      </c>
      <c r="G123">
        <v>18.690000000000001</v>
      </c>
      <c r="H123">
        <v>94.82</v>
      </c>
    </row>
    <row r="124" spans="2:8" x14ac:dyDescent="0.25">
      <c r="B124" s="27">
        <v>833.3</v>
      </c>
      <c r="C124" s="23">
        <v>56.41721189164371</v>
      </c>
      <c r="D124" s="23">
        <v>260.16108815426998</v>
      </c>
      <c r="F124">
        <v>1063.9000000000201</v>
      </c>
      <c r="G124">
        <v>18.940000000000001</v>
      </c>
      <c r="H124">
        <v>96.51</v>
      </c>
    </row>
    <row r="125" spans="2:8" x14ac:dyDescent="0.25">
      <c r="B125" s="27">
        <v>833.4</v>
      </c>
      <c r="C125" s="23">
        <v>57.187367998163452</v>
      </c>
      <c r="D125" s="23">
        <v>265.84354912764002</v>
      </c>
      <c r="F125">
        <v>1064.00000000002</v>
      </c>
      <c r="G125">
        <v>19.2</v>
      </c>
      <c r="H125">
        <v>98.2</v>
      </c>
    </row>
    <row r="126" spans="2:8" x14ac:dyDescent="0.25">
      <c r="B126" s="27">
        <v>833.5</v>
      </c>
      <c r="C126" s="23">
        <v>57.938900367309458</v>
      </c>
      <c r="D126" s="23">
        <v>271.59857667584942</v>
      </c>
      <c r="F126">
        <v>1064.1000000000199</v>
      </c>
      <c r="G126">
        <v>19.54</v>
      </c>
      <c r="H126">
        <v>100.34</v>
      </c>
    </row>
    <row r="127" spans="2:8" x14ac:dyDescent="0.25">
      <c r="B127" s="27">
        <v>833.6</v>
      </c>
      <c r="C127" s="23">
        <v>58.677140725436182</v>
      </c>
      <c r="D127" s="23">
        <v>277.42803030303031</v>
      </c>
      <c r="F127">
        <v>1064.2000000000201</v>
      </c>
      <c r="G127">
        <v>19.89</v>
      </c>
      <c r="H127">
        <v>102.49</v>
      </c>
    </row>
    <row r="128" spans="2:8" x14ac:dyDescent="0.25">
      <c r="B128" s="27">
        <v>833.7</v>
      </c>
      <c r="C128" s="23">
        <v>59.406921487603306</v>
      </c>
      <c r="D128" s="23">
        <v>283.33441230486687</v>
      </c>
      <c r="F128">
        <v>1064.30000000002</v>
      </c>
      <c r="G128">
        <v>20.23</v>
      </c>
      <c r="H128">
        <v>104.63</v>
      </c>
    </row>
    <row r="129" spans="2:8" x14ac:dyDescent="0.25">
      <c r="B129" s="27">
        <v>833.8</v>
      </c>
      <c r="C129" s="23">
        <v>60.125556703397613</v>
      </c>
      <c r="D129" s="23">
        <v>289.30968778696052</v>
      </c>
      <c r="F129">
        <v>1064.4000000000201</v>
      </c>
      <c r="G129">
        <v>20.58</v>
      </c>
      <c r="H129">
        <v>106.77</v>
      </c>
    </row>
    <row r="130" spans="2:8" x14ac:dyDescent="0.25">
      <c r="B130" s="27">
        <v>833.9</v>
      </c>
      <c r="C130" s="23">
        <v>60.834320477502295</v>
      </c>
      <c r="D130" s="23">
        <v>295.35996326905416</v>
      </c>
      <c r="F130">
        <v>1064.50000000002</v>
      </c>
      <c r="G130">
        <v>20.92</v>
      </c>
      <c r="H130">
        <v>108.92</v>
      </c>
    </row>
    <row r="131" spans="2:8" x14ac:dyDescent="0.25">
      <c r="B131" s="27">
        <v>834</v>
      </c>
      <c r="C131" s="23">
        <v>61.536088154269976</v>
      </c>
      <c r="D131" s="23">
        <v>301.47711202938478</v>
      </c>
      <c r="F131">
        <v>1064.6000000000199</v>
      </c>
      <c r="G131">
        <v>21.27</v>
      </c>
      <c r="H131">
        <v>111.06</v>
      </c>
    </row>
    <row r="132" spans="2:8" x14ac:dyDescent="0.25">
      <c r="B132" s="27">
        <v>834.1</v>
      </c>
      <c r="C132" s="23">
        <v>62.231364784205695</v>
      </c>
      <c r="D132" s="23">
        <v>307.66388888888889</v>
      </c>
      <c r="F132">
        <v>1064.7000000000201</v>
      </c>
      <c r="G132">
        <v>21.61</v>
      </c>
      <c r="H132">
        <v>113.2</v>
      </c>
    </row>
    <row r="133" spans="2:8" x14ac:dyDescent="0.25">
      <c r="B133" s="27">
        <v>834.2</v>
      </c>
      <c r="C133" s="23">
        <v>62.958838383838383</v>
      </c>
      <c r="D133" s="23">
        <v>313.9255280073462</v>
      </c>
      <c r="F133">
        <v>1064.80000000002</v>
      </c>
      <c r="G133">
        <v>21.96</v>
      </c>
      <c r="H133">
        <v>115.35</v>
      </c>
    </row>
    <row r="134" spans="2:8" x14ac:dyDescent="0.25">
      <c r="B134" s="27">
        <v>834.3</v>
      </c>
      <c r="C134" s="23">
        <v>63.688160009182738</v>
      </c>
      <c r="D134" s="23">
        <v>320.25642791551883</v>
      </c>
      <c r="F134">
        <v>1064.9000000000201</v>
      </c>
      <c r="G134">
        <v>22.3</v>
      </c>
      <c r="H134">
        <v>117.49</v>
      </c>
    </row>
    <row r="135" spans="2:8" x14ac:dyDescent="0.25">
      <c r="B135" s="27">
        <v>834.4</v>
      </c>
      <c r="C135" s="23">
        <v>64.4263831496786</v>
      </c>
      <c r="D135" s="23">
        <v>326.66427915518824</v>
      </c>
      <c r="F135">
        <v>1065.00000000002</v>
      </c>
      <c r="G135">
        <v>22.65</v>
      </c>
      <c r="H135">
        <v>119.63</v>
      </c>
    </row>
    <row r="136" spans="2:8" x14ac:dyDescent="0.25">
      <c r="B136" s="27">
        <v>834.5</v>
      </c>
      <c r="C136" s="23">
        <v>65.181209825528001</v>
      </c>
      <c r="D136" s="23">
        <v>333.14295224977042</v>
      </c>
      <c r="F136">
        <v>1065.1000000000199</v>
      </c>
      <c r="G136">
        <v>22.99</v>
      </c>
      <c r="H136">
        <v>121.78</v>
      </c>
    </row>
    <row r="137" spans="2:8" x14ac:dyDescent="0.25">
      <c r="B137" s="27">
        <v>834.6</v>
      </c>
      <c r="C137" s="23">
        <v>65.958476813590451</v>
      </c>
      <c r="D137" s="23">
        <v>339.69811753902661</v>
      </c>
      <c r="F137">
        <v>1065.2000000000201</v>
      </c>
      <c r="G137">
        <v>23.34</v>
      </c>
      <c r="H137">
        <v>123.93</v>
      </c>
    </row>
    <row r="138" spans="2:8" x14ac:dyDescent="0.25">
      <c r="B138" s="27">
        <v>834.7</v>
      </c>
      <c r="C138" s="23">
        <v>66.759188475665752</v>
      </c>
      <c r="D138" s="23">
        <v>346.33629476584019</v>
      </c>
      <c r="F138">
        <v>1065.30000000002</v>
      </c>
      <c r="G138">
        <v>23.68</v>
      </c>
      <c r="H138">
        <v>126.07</v>
      </c>
    </row>
    <row r="139" spans="2:8" x14ac:dyDescent="0.25">
      <c r="B139" s="27">
        <v>834.8</v>
      </c>
      <c r="C139" s="23">
        <v>67.602140725436186</v>
      </c>
      <c r="D139" s="23">
        <v>353.05185950413221</v>
      </c>
      <c r="F139">
        <v>1065.4000000000201</v>
      </c>
      <c r="G139">
        <v>24.03</v>
      </c>
      <c r="H139">
        <v>128.22</v>
      </c>
    </row>
    <row r="140" spans="2:8" x14ac:dyDescent="0.25">
      <c r="B140" s="27">
        <v>834.9</v>
      </c>
      <c r="C140" s="23">
        <v>68.498473370064275</v>
      </c>
      <c r="D140" s="23">
        <v>359.85913682277317</v>
      </c>
      <c r="F140">
        <v>1065.50000000002</v>
      </c>
      <c r="G140">
        <v>24.37</v>
      </c>
      <c r="H140">
        <v>130.37</v>
      </c>
    </row>
    <row r="141" spans="2:8" x14ac:dyDescent="0.25">
      <c r="B141" s="27">
        <v>835</v>
      </c>
      <c r="C141" s="23">
        <v>69.328391873278235</v>
      </c>
      <c r="D141" s="23">
        <v>366.74990817263546</v>
      </c>
      <c r="F141">
        <v>1065.6000000000199</v>
      </c>
      <c r="G141">
        <v>24.72</v>
      </c>
      <c r="H141">
        <v>132.51</v>
      </c>
    </row>
    <row r="142" spans="2:8" x14ac:dyDescent="0.25">
      <c r="B142" s="27">
        <v>835.1</v>
      </c>
      <c r="C142" s="23">
        <v>70.10279499540863</v>
      </c>
      <c r="D142" s="23">
        <v>373.71997245179062</v>
      </c>
      <c r="F142">
        <v>1065.7000000000201</v>
      </c>
      <c r="G142">
        <v>25.06</v>
      </c>
      <c r="H142">
        <v>134.66</v>
      </c>
    </row>
    <row r="143" spans="2:8" x14ac:dyDescent="0.25">
      <c r="B143" s="27">
        <v>835.2</v>
      </c>
      <c r="C143" s="23">
        <v>70.883671946740122</v>
      </c>
      <c r="D143" s="23">
        <v>380.77146464646466</v>
      </c>
      <c r="F143">
        <v>1065.80000000002</v>
      </c>
      <c r="G143">
        <v>25.41</v>
      </c>
      <c r="H143">
        <v>136.81</v>
      </c>
    </row>
    <row r="144" spans="2:8" x14ac:dyDescent="0.25">
      <c r="B144" s="27">
        <v>835.3</v>
      </c>
      <c r="C144" s="23">
        <v>71.815748393021124</v>
      </c>
      <c r="D144" s="23">
        <v>387.90619834710742</v>
      </c>
      <c r="F144">
        <v>1065.9000000000201</v>
      </c>
      <c r="G144">
        <v>25.75</v>
      </c>
      <c r="H144">
        <v>138.94999999999999</v>
      </c>
    </row>
    <row r="145" spans="2:8" x14ac:dyDescent="0.25">
      <c r="B145" s="27">
        <v>835.4</v>
      </c>
      <c r="C145" s="23">
        <v>72.744742883379246</v>
      </c>
      <c r="D145" s="23">
        <v>395.13622589531678</v>
      </c>
      <c r="F145">
        <v>1066.00000000002</v>
      </c>
      <c r="G145">
        <v>26.1</v>
      </c>
      <c r="H145">
        <v>141.1</v>
      </c>
    </row>
    <row r="146" spans="2:8" x14ac:dyDescent="0.25">
      <c r="B146" s="27">
        <v>835.5</v>
      </c>
      <c r="C146" s="23">
        <v>73.716953627180899</v>
      </c>
      <c r="D146" s="23">
        <v>402.4566574839302</v>
      </c>
      <c r="F146">
        <v>1066.1000000000199</v>
      </c>
      <c r="G146">
        <v>26.59</v>
      </c>
      <c r="H146">
        <v>144.32</v>
      </c>
    </row>
    <row r="147" spans="2:8" x14ac:dyDescent="0.25">
      <c r="B147" s="27">
        <v>835.6</v>
      </c>
      <c r="C147" s="23">
        <v>74.737913223140495</v>
      </c>
      <c r="D147" s="23">
        <v>409.87653810835627</v>
      </c>
      <c r="F147">
        <v>1066.2000000000201</v>
      </c>
      <c r="G147">
        <v>27.08</v>
      </c>
      <c r="H147">
        <v>147.54</v>
      </c>
    </row>
    <row r="148" spans="2:8" x14ac:dyDescent="0.25">
      <c r="B148" s="27">
        <v>835.7</v>
      </c>
      <c r="C148" s="23">
        <v>75.761266069788803</v>
      </c>
      <c r="D148" s="23">
        <v>417.4050964187328</v>
      </c>
      <c r="F148">
        <v>1066.30000000002</v>
      </c>
      <c r="G148">
        <v>27.57</v>
      </c>
      <c r="H148">
        <v>150.76</v>
      </c>
    </row>
    <row r="149" spans="2:8" x14ac:dyDescent="0.25">
      <c r="B149" s="27">
        <v>835.8</v>
      </c>
      <c r="C149" s="23">
        <v>76.708631772268134</v>
      </c>
      <c r="D149" s="23">
        <v>425.02704315886132</v>
      </c>
      <c r="F149">
        <v>1066.4000000000201</v>
      </c>
      <c r="G149">
        <v>28.06</v>
      </c>
      <c r="H149">
        <v>153.99</v>
      </c>
    </row>
    <row r="150" spans="2:8" x14ac:dyDescent="0.25">
      <c r="B150" s="27">
        <v>835.9</v>
      </c>
      <c r="C150" s="23">
        <v>77.632415059687787</v>
      </c>
      <c r="D150" s="23">
        <v>432.74706152433424</v>
      </c>
      <c r="F150">
        <v>1066.50000000002</v>
      </c>
      <c r="G150">
        <v>28.55</v>
      </c>
      <c r="H150">
        <v>157.21</v>
      </c>
    </row>
    <row r="151" spans="2:8" x14ac:dyDescent="0.25">
      <c r="B151" s="27">
        <v>836</v>
      </c>
      <c r="C151" s="23">
        <v>78.56982323232323</v>
      </c>
      <c r="D151" s="23">
        <v>440.55463728191</v>
      </c>
      <c r="F151">
        <v>1066.6000000000199</v>
      </c>
      <c r="G151">
        <v>29.04</v>
      </c>
      <c r="H151">
        <v>160.43</v>
      </c>
    </row>
    <row r="152" spans="2:8" x14ac:dyDescent="0.25">
      <c r="B152" s="27">
        <v>836.1</v>
      </c>
      <c r="C152" s="23">
        <v>79.594938016528928</v>
      </c>
      <c r="D152" s="23">
        <v>448.46046831955925</v>
      </c>
      <c r="F152">
        <v>1066.7000000000201</v>
      </c>
      <c r="G152">
        <v>29.53</v>
      </c>
      <c r="H152">
        <v>163.65</v>
      </c>
    </row>
    <row r="153" spans="2:8" x14ac:dyDescent="0.25">
      <c r="B153" s="27">
        <v>836.2</v>
      </c>
      <c r="C153" s="23">
        <v>80.599517906336089</v>
      </c>
      <c r="D153" s="23">
        <v>456.47392102846646</v>
      </c>
      <c r="F153">
        <v>1066.80000000002</v>
      </c>
      <c r="G153">
        <v>30.02</v>
      </c>
      <c r="H153">
        <v>166.87</v>
      </c>
    </row>
    <row r="154" spans="2:8" x14ac:dyDescent="0.25">
      <c r="B154" s="27">
        <v>836.3</v>
      </c>
      <c r="C154" s="23">
        <v>81.562609044995412</v>
      </c>
      <c r="D154" s="23">
        <v>464.58002754820939</v>
      </c>
      <c r="F154">
        <v>1066.9000000000201</v>
      </c>
      <c r="G154">
        <v>30.51</v>
      </c>
      <c r="H154">
        <v>170.09</v>
      </c>
    </row>
    <row r="155" spans="2:8" x14ac:dyDescent="0.25">
      <c r="B155" s="27">
        <v>836.4</v>
      </c>
      <c r="C155" s="23">
        <v>82.510491276400373</v>
      </c>
      <c r="D155" s="23">
        <v>472.78691460055097</v>
      </c>
      <c r="F155">
        <v>1067.00000000002</v>
      </c>
      <c r="G155">
        <v>31</v>
      </c>
      <c r="H155">
        <v>173.31</v>
      </c>
    </row>
    <row r="156" spans="2:8" x14ac:dyDescent="0.25">
      <c r="B156" s="27">
        <v>836.5</v>
      </c>
      <c r="C156" s="23">
        <v>83.450292699724514</v>
      </c>
      <c r="D156" s="23">
        <v>481.08301193755739</v>
      </c>
      <c r="F156">
        <v>1067.1000000000199</v>
      </c>
      <c r="G156">
        <v>31.49</v>
      </c>
      <c r="H156">
        <v>176.53</v>
      </c>
    </row>
    <row r="157" spans="2:8" x14ac:dyDescent="0.25">
      <c r="B157" s="27">
        <v>836.6</v>
      </c>
      <c r="C157" s="23">
        <v>84.383786730945829</v>
      </c>
      <c r="D157" s="23">
        <v>489.47277318640954</v>
      </c>
      <c r="F157">
        <v>1067.2000000000201</v>
      </c>
      <c r="G157">
        <v>31.98</v>
      </c>
      <c r="H157">
        <v>179.75</v>
      </c>
    </row>
    <row r="158" spans="2:8" x14ac:dyDescent="0.25">
      <c r="B158" s="27">
        <v>836.7</v>
      </c>
      <c r="C158" s="23">
        <v>85.328300045913679</v>
      </c>
      <c r="D158" s="23">
        <v>497.96124885215795</v>
      </c>
      <c r="F158">
        <v>1067.30000000002</v>
      </c>
      <c r="G158">
        <v>32.47</v>
      </c>
      <c r="H158">
        <v>182.97</v>
      </c>
    </row>
    <row r="159" spans="2:8" x14ac:dyDescent="0.25">
      <c r="B159" s="27">
        <v>836.8</v>
      </c>
      <c r="C159" s="23">
        <v>86.298863636363635</v>
      </c>
      <c r="D159" s="23">
        <v>506.54054178145088</v>
      </c>
      <c r="F159">
        <v>1067.4000000000201</v>
      </c>
      <c r="G159">
        <v>32.96</v>
      </c>
      <c r="H159">
        <v>186.19</v>
      </c>
    </row>
    <row r="160" spans="2:8" x14ac:dyDescent="0.25">
      <c r="B160" s="27">
        <v>836.9</v>
      </c>
      <c r="C160" s="23">
        <v>87.289485766758489</v>
      </c>
      <c r="D160" s="23">
        <v>515.22300275482098</v>
      </c>
      <c r="F160">
        <v>1067.50000000002</v>
      </c>
      <c r="G160">
        <v>33.450000000000003</v>
      </c>
      <c r="H160">
        <v>189.41</v>
      </c>
    </row>
    <row r="161" spans="2:8" x14ac:dyDescent="0.25">
      <c r="B161" s="27">
        <v>837</v>
      </c>
      <c r="C161" s="23">
        <v>88.29712465564738</v>
      </c>
      <c r="D161" s="23">
        <v>523.99995408631776</v>
      </c>
      <c r="F161">
        <v>1067.6000000000199</v>
      </c>
      <c r="G161">
        <v>33.94</v>
      </c>
      <c r="H161">
        <v>192.63</v>
      </c>
    </row>
    <row r="162" spans="2:8" x14ac:dyDescent="0.25">
      <c r="B162" s="27">
        <v>837.1</v>
      </c>
      <c r="C162" s="23">
        <v>89.318870523415981</v>
      </c>
      <c r="D162" s="23">
        <v>532.87837465564735</v>
      </c>
      <c r="F162">
        <v>1067.7000000000201</v>
      </c>
      <c r="G162">
        <v>34.43</v>
      </c>
      <c r="H162">
        <v>195.84</v>
      </c>
    </row>
    <row r="163" spans="2:8" x14ac:dyDescent="0.25">
      <c r="B163" s="27">
        <v>837.2</v>
      </c>
      <c r="C163" s="23">
        <v>90.353219696969703</v>
      </c>
      <c r="D163" s="23">
        <v>541.86492194674008</v>
      </c>
      <c r="F163">
        <v>1067.80000000002</v>
      </c>
      <c r="G163">
        <v>34.92</v>
      </c>
      <c r="H163">
        <v>199.06</v>
      </c>
    </row>
    <row r="164" spans="2:8" x14ac:dyDescent="0.25">
      <c r="B164" s="27">
        <v>837.3</v>
      </c>
      <c r="C164" s="23">
        <v>91.41406106519743</v>
      </c>
      <c r="D164" s="23">
        <v>550.95091827364558</v>
      </c>
      <c r="F164">
        <v>1067.9000000000201</v>
      </c>
      <c r="G164">
        <v>35.409999999999997</v>
      </c>
      <c r="H164">
        <v>202.28</v>
      </c>
    </row>
    <row r="165" spans="2:8" x14ac:dyDescent="0.25">
      <c r="B165" s="27">
        <v>837.4</v>
      </c>
      <c r="C165" s="23">
        <v>92.489106978879704</v>
      </c>
      <c r="D165" s="23">
        <v>560.14944903581272</v>
      </c>
      <c r="F165">
        <v>1068.00000000002</v>
      </c>
      <c r="G165">
        <v>35.9</v>
      </c>
      <c r="H165">
        <v>205.5</v>
      </c>
    </row>
    <row r="166" spans="2:8" x14ac:dyDescent="0.25">
      <c r="B166" s="27">
        <v>837.5</v>
      </c>
      <c r="C166" s="23">
        <v>93.566391184573007</v>
      </c>
      <c r="D166" s="23">
        <v>569.45036730945822</v>
      </c>
      <c r="F166">
        <v>1068.1000000000199</v>
      </c>
      <c r="G166">
        <v>36.450000000000003</v>
      </c>
      <c r="H166">
        <v>209.64</v>
      </c>
    </row>
    <row r="167" spans="2:8" x14ac:dyDescent="0.25">
      <c r="B167" s="27">
        <v>837.6</v>
      </c>
      <c r="C167" s="23">
        <v>94.584050734618913</v>
      </c>
      <c r="D167" s="23">
        <v>578.8556473829201</v>
      </c>
      <c r="F167">
        <v>1068.2000000000201</v>
      </c>
      <c r="G167">
        <v>37.01</v>
      </c>
      <c r="H167">
        <v>213.79</v>
      </c>
    </row>
    <row r="168" spans="2:8" x14ac:dyDescent="0.25">
      <c r="B168" s="27">
        <v>837.7</v>
      </c>
      <c r="C168" s="23">
        <v>95.61842286501377</v>
      </c>
      <c r="D168" s="23">
        <v>588.36896235078052</v>
      </c>
      <c r="F168">
        <v>1068.30000000002</v>
      </c>
      <c r="G168">
        <v>37.56</v>
      </c>
      <c r="H168">
        <v>217.93</v>
      </c>
    </row>
    <row r="169" spans="2:8" x14ac:dyDescent="0.25">
      <c r="B169" s="27">
        <v>837.8</v>
      </c>
      <c r="C169" s="23">
        <v>96.669134527089071</v>
      </c>
      <c r="D169" s="23">
        <v>597.98122130394859</v>
      </c>
      <c r="F169">
        <v>1068.4000000000201</v>
      </c>
      <c r="G169">
        <v>38.119999999999997</v>
      </c>
      <c r="H169">
        <v>222.07</v>
      </c>
    </row>
    <row r="170" spans="2:8" x14ac:dyDescent="0.25">
      <c r="B170" s="27">
        <v>837.9</v>
      </c>
      <c r="C170" s="23">
        <v>97.736994949494957</v>
      </c>
      <c r="D170" s="23">
        <v>607.70505050505051</v>
      </c>
      <c r="F170">
        <v>1068.50000000002</v>
      </c>
      <c r="G170">
        <v>38.67</v>
      </c>
      <c r="H170">
        <v>226.22</v>
      </c>
    </row>
    <row r="171" spans="2:8" x14ac:dyDescent="0.25">
      <c r="B171" s="27">
        <v>838</v>
      </c>
      <c r="C171" s="23">
        <v>98.840564738292017</v>
      </c>
      <c r="D171" s="23">
        <v>617.53076216712577</v>
      </c>
      <c r="F171">
        <v>1068.6000000000199</v>
      </c>
      <c r="G171">
        <v>39.229999999999997</v>
      </c>
      <c r="H171">
        <v>230.36</v>
      </c>
    </row>
    <row r="172" spans="2:8" x14ac:dyDescent="0.25">
      <c r="B172" s="27">
        <v>838.1</v>
      </c>
      <c r="C172" s="23">
        <v>100.03321854912764</v>
      </c>
      <c r="D172" s="23">
        <v>627.47130394857663</v>
      </c>
      <c r="F172">
        <v>1068.7000000000201</v>
      </c>
      <c r="G172">
        <v>39.78</v>
      </c>
      <c r="H172">
        <v>234.5</v>
      </c>
    </row>
    <row r="173" spans="2:8" x14ac:dyDescent="0.25">
      <c r="B173" s="27">
        <v>838.2</v>
      </c>
      <c r="C173" s="23">
        <v>101.21759641873278</v>
      </c>
      <c r="D173" s="23">
        <v>637.5380165289256</v>
      </c>
      <c r="F173">
        <v>1068.80000000002</v>
      </c>
      <c r="G173">
        <v>40.340000000000003</v>
      </c>
      <c r="H173">
        <v>238.65</v>
      </c>
    </row>
    <row r="174" spans="2:8" x14ac:dyDescent="0.25">
      <c r="B174" s="27">
        <v>838.3</v>
      </c>
      <c r="C174" s="23">
        <v>102.34886363636363</v>
      </c>
      <c r="D174" s="23">
        <v>647.71427915518825</v>
      </c>
      <c r="F174">
        <v>1068.9000000000201</v>
      </c>
      <c r="G174">
        <v>40.89</v>
      </c>
      <c r="H174">
        <v>242.79</v>
      </c>
    </row>
    <row r="175" spans="2:8" x14ac:dyDescent="0.25">
      <c r="B175" s="27">
        <v>838.4</v>
      </c>
      <c r="C175" s="23">
        <v>103.46984618916437</v>
      </c>
      <c r="D175" s="23">
        <v>658.0090909090909</v>
      </c>
      <c r="F175">
        <v>1069.00000000002</v>
      </c>
      <c r="G175">
        <v>41.45</v>
      </c>
      <c r="H175">
        <v>246.93</v>
      </c>
    </row>
    <row r="176" spans="2:8" x14ac:dyDescent="0.25">
      <c r="B176" s="27">
        <v>838.5</v>
      </c>
      <c r="C176" s="23">
        <v>104.64116161616161</v>
      </c>
      <c r="D176" s="23">
        <v>668.41092745638196</v>
      </c>
      <c r="F176">
        <v>1069.1000000000199</v>
      </c>
      <c r="G176">
        <v>42</v>
      </c>
      <c r="H176">
        <v>251.07</v>
      </c>
    </row>
    <row r="177" spans="2:8" x14ac:dyDescent="0.25">
      <c r="B177" s="27">
        <v>838.6</v>
      </c>
      <c r="C177" s="23">
        <v>105.8925160697888</v>
      </c>
      <c r="D177" s="23">
        <v>678.93576675849408</v>
      </c>
      <c r="F177">
        <v>1069.2000000000201</v>
      </c>
      <c r="G177">
        <v>42.56</v>
      </c>
      <c r="H177">
        <v>255.21</v>
      </c>
    </row>
    <row r="178" spans="2:8" x14ac:dyDescent="0.25">
      <c r="B178" s="27">
        <v>838.7</v>
      </c>
      <c r="C178" s="23">
        <v>107.12799586776859</v>
      </c>
      <c r="D178" s="23">
        <v>689.58985307621674</v>
      </c>
      <c r="F178">
        <v>1069.30000000002</v>
      </c>
      <c r="G178">
        <v>43.11</v>
      </c>
      <c r="H178">
        <v>259.33999999999997</v>
      </c>
    </row>
    <row r="179" spans="2:8" x14ac:dyDescent="0.25">
      <c r="B179" s="27">
        <v>838.8</v>
      </c>
      <c r="C179" s="23">
        <v>108.41121441689623</v>
      </c>
      <c r="D179" s="23">
        <v>700.3640495867769</v>
      </c>
      <c r="F179">
        <v>1069.4000000000201</v>
      </c>
      <c r="G179">
        <v>43.67</v>
      </c>
      <c r="H179">
        <v>263.48</v>
      </c>
    </row>
    <row r="180" spans="2:8" x14ac:dyDescent="0.25">
      <c r="B180" s="27">
        <v>838.9</v>
      </c>
      <c r="C180" s="23">
        <v>109.72767447199266</v>
      </c>
      <c r="D180" s="23">
        <v>711.27470156106517</v>
      </c>
      <c r="F180">
        <v>1069.50000000002</v>
      </c>
      <c r="G180">
        <v>44.22</v>
      </c>
      <c r="H180">
        <v>267.62</v>
      </c>
    </row>
    <row r="181" spans="2:8" x14ac:dyDescent="0.25">
      <c r="B181" s="27">
        <v>839</v>
      </c>
      <c r="C181" s="23">
        <v>111.08479109274563</v>
      </c>
      <c r="D181" s="23">
        <v>722.312258953168</v>
      </c>
      <c r="F181">
        <v>1069.6000000000199</v>
      </c>
      <c r="G181">
        <v>44.78</v>
      </c>
      <c r="H181">
        <v>271.75</v>
      </c>
    </row>
    <row r="182" spans="2:8" x14ac:dyDescent="0.25">
      <c r="B182" s="27">
        <v>839.1</v>
      </c>
      <c r="C182" s="23">
        <v>112.52533287419651</v>
      </c>
      <c r="D182" s="23">
        <v>733.48902662993567</v>
      </c>
      <c r="F182">
        <v>1069.7000000000201</v>
      </c>
      <c r="G182">
        <v>45.33</v>
      </c>
      <c r="H182">
        <v>275.89</v>
      </c>
    </row>
    <row r="183" spans="2:8" x14ac:dyDescent="0.25">
      <c r="B183" s="27">
        <v>839.2</v>
      </c>
      <c r="C183" s="23">
        <v>113.99929981634527</v>
      </c>
      <c r="D183" s="23">
        <v>744.81983471074375</v>
      </c>
      <c r="F183">
        <v>1069.80000000002</v>
      </c>
      <c r="G183">
        <v>45.89</v>
      </c>
      <c r="H183">
        <v>280.02999999999997</v>
      </c>
    </row>
    <row r="184" spans="2:8" x14ac:dyDescent="0.25">
      <c r="B184" s="27">
        <v>839.3</v>
      </c>
      <c r="C184" s="23">
        <v>115.38104912764004</v>
      </c>
      <c r="D184" s="23">
        <v>756.28613406795228</v>
      </c>
      <c r="F184">
        <v>1069.9000000000201</v>
      </c>
      <c r="G184">
        <v>46.44</v>
      </c>
      <c r="H184">
        <v>284.16000000000003</v>
      </c>
    </row>
    <row r="185" spans="2:8" x14ac:dyDescent="0.25">
      <c r="B185" s="27">
        <v>839.4</v>
      </c>
      <c r="C185" s="23">
        <v>116.7615243342516</v>
      </c>
      <c r="D185" s="23">
        <v>767.89756657483929</v>
      </c>
      <c r="F185">
        <v>1070.00000000002</v>
      </c>
      <c r="G185">
        <v>47</v>
      </c>
      <c r="H185">
        <v>288.3</v>
      </c>
    </row>
    <row r="186" spans="2:8" x14ac:dyDescent="0.25">
      <c r="B186" s="27">
        <v>839.5</v>
      </c>
      <c r="C186" s="23">
        <v>118.1510101010101</v>
      </c>
      <c r="D186" s="23">
        <v>779.64012855831038</v>
      </c>
      <c r="F186">
        <v>1070.1000000000199</v>
      </c>
      <c r="G186">
        <v>47.65</v>
      </c>
      <c r="H186">
        <v>295.05</v>
      </c>
    </row>
    <row r="187" spans="2:8" x14ac:dyDescent="0.25">
      <c r="B187" s="27">
        <v>839.6</v>
      </c>
      <c r="C187" s="23">
        <v>119.59118457300275</v>
      </c>
      <c r="D187" s="23">
        <v>791.52369146005515</v>
      </c>
      <c r="F187">
        <v>1070.2000000000201</v>
      </c>
      <c r="G187">
        <v>48.3</v>
      </c>
      <c r="H187">
        <v>301.81</v>
      </c>
    </row>
    <row r="188" spans="2:8" x14ac:dyDescent="0.25">
      <c r="B188" s="27">
        <v>839.7</v>
      </c>
      <c r="C188" s="23">
        <v>121.09854224058769</v>
      </c>
      <c r="D188" s="23">
        <v>803.56198347107443</v>
      </c>
      <c r="F188">
        <v>1070.30000000002</v>
      </c>
      <c r="G188">
        <v>48.95</v>
      </c>
      <c r="H188">
        <v>308.56</v>
      </c>
    </row>
    <row r="189" spans="2:8" x14ac:dyDescent="0.25">
      <c r="B189" s="27">
        <v>839.8</v>
      </c>
      <c r="C189" s="23">
        <v>122.64514462809917</v>
      </c>
      <c r="D189" s="23">
        <v>815.74573002754823</v>
      </c>
      <c r="F189">
        <v>1070.4000000000201</v>
      </c>
      <c r="G189">
        <v>49.6</v>
      </c>
      <c r="H189">
        <v>315.31</v>
      </c>
    </row>
    <row r="190" spans="2:8" x14ac:dyDescent="0.25">
      <c r="B190" s="27">
        <v>839.9</v>
      </c>
      <c r="C190" s="23">
        <v>124.31473829201101</v>
      </c>
      <c r="D190" s="23">
        <v>828.09761248852158</v>
      </c>
      <c r="F190">
        <v>1070.50000000003</v>
      </c>
      <c r="G190">
        <v>50.25</v>
      </c>
      <c r="H190">
        <v>322.06</v>
      </c>
    </row>
    <row r="191" spans="2:8" x14ac:dyDescent="0.25">
      <c r="B191" s="27">
        <v>840</v>
      </c>
      <c r="C191" s="23">
        <v>126.02966023875115</v>
      </c>
      <c r="D191" s="23">
        <v>840.61120293847569</v>
      </c>
      <c r="F191">
        <v>1070.6000000000299</v>
      </c>
      <c r="G191">
        <v>50.9</v>
      </c>
      <c r="H191">
        <v>328.82</v>
      </c>
    </row>
    <row r="192" spans="2:8" x14ac:dyDescent="0.25">
      <c r="B192" s="27">
        <v>840.1</v>
      </c>
      <c r="C192" s="23">
        <v>127.94027777777778</v>
      </c>
      <c r="D192" s="23">
        <v>853.30220385674932</v>
      </c>
      <c r="F192">
        <v>1070.7000000000301</v>
      </c>
      <c r="G192">
        <v>51.55</v>
      </c>
      <c r="H192">
        <v>335.57</v>
      </c>
    </row>
    <row r="193" spans="2:8" x14ac:dyDescent="0.25">
      <c r="B193" s="27">
        <v>840.2</v>
      </c>
      <c r="C193" s="23">
        <v>130.4013888888889</v>
      </c>
      <c r="D193" s="23">
        <v>866.21790633608816</v>
      </c>
      <c r="F193">
        <v>1070.80000000003</v>
      </c>
      <c r="G193">
        <v>52.2</v>
      </c>
      <c r="H193">
        <v>342.32</v>
      </c>
    </row>
    <row r="194" spans="2:8" x14ac:dyDescent="0.25">
      <c r="B194" s="27">
        <v>840.3</v>
      </c>
      <c r="C194" s="23">
        <v>133.16123737373738</v>
      </c>
      <c r="D194" s="23">
        <v>879.39935720844812</v>
      </c>
      <c r="F194">
        <v>1070.9000000000301</v>
      </c>
      <c r="G194">
        <v>52.85</v>
      </c>
      <c r="H194">
        <v>349.08</v>
      </c>
    </row>
    <row r="195" spans="2:8" x14ac:dyDescent="0.25">
      <c r="B195" s="27">
        <v>840.4</v>
      </c>
      <c r="C195" s="23">
        <v>135.68401056014693</v>
      </c>
      <c r="D195" s="23">
        <v>892.84591368227734</v>
      </c>
      <c r="F195">
        <v>1071.00000000003</v>
      </c>
      <c r="G195">
        <v>53.5</v>
      </c>
      <c r="H195">
        <v>355.83</v>
      </c>
    </row>
    <row r="196" spans="2:8" x14ac:dyDescent="0.25">
      <c r="B196" s="27">
        <v>840.5</v>
      </c>
      <c r="C196" s="23">
        <v>138.23751147842057</v>
      </c>
      <c r="D196" s="23">
        <v>906.54178145087235</v>
      </c>
      <c r="F196">
        <v>1071.1000000000299</v>
      </c>
      <c r="G196">
        <v>54.15</v>
      </c>
      <c r="H196">
        <v>362.58</v>
      </c>
    </row>
    <row r="197" spans="2:8" x14ac:dyDescent="0.25">
      <c r="B197" s="27">
        <v>840.6</v>
      </c>
      <c r="C197" s="23">
        <v>140.48779843893479</v>
      </c>
      <c r="D197" s="23">
        <v>920.47594123048668</v>
      </c>
      <c r="F197">
        <v>1071.2000000000301</v>
      </c>
      <c r="G197">
        <v>54.8</v>
      </c>
      <c r="H197">
        <v>369.32</v>
      </c>
    </row>
    <row r="198" spans="2:8" x14ac:dyDescent="0.25">
      <c r="B198" s="27">
        <v>840.7</v>
      </c>
      <c r="C198" s="23">
        <v>142.71279843893481</v>
      </c>
      <c r="D198" s="23">
        <v>934.64003673094578</v>
      </c>
      <c r="F198">
        <v>1071.30000000003</v>
      </c>
      <c r="G198">
        <v>55.45</v>
      </c>
      <c r="H198">
        <v>376.07</v>
      </c>
    </row>
    <row r="199" spans="2:8" x14ac:dyDescent="0.25">
      <c r="B199" s="27">
        <v>840.8</v>
      </c>
      <c r="C199" s="23">
        <v>145.05818411386593</v>
      </c>
      <c r="D199" s="23">
        <v>949.02213039485764</v>
      </c>
      <c r="F199">
        <v>1071.4000000000301</v>
      </c>
      <c r="G199">
        <v>56.1</v>
      </c>
      <c r="H199">
        <v>382.82</v>
      </c>
    </row>
    <row r="200" spans="2:8" x14ac:dyDescent="0.25">
      <c r="B200" s="27">
        <v>840.9</v>
      </c>
      <c r="C200" s="23">
        <v>147.82867309458217</v>
      </c>
      <c r="D200" s="23">
        <v>963.67272727272723</v>
      </c>
      <c r="F200">
        <v>1071.50000000003</v>
      </c>
      <c r="G200">
        <v>56.75</v>
      </c>
      <c r="H200">
        <v>389.56</v>
      </c>
    </row>
    <row r="201" spans="2:8" x14ac:dyDescent="0.25">
      <c r="B201" s="27">
        <v>841</v>
      </c>
      <c r="C201" s="23">
        <v>150.47027089072543</v>
      </c>
      <c r="D201" s="23">
        <v>978.58429752066115</v>
      </c>
      <c r="F201">
        <v>1071.6000000000299</v>
      </c>
      <c r="G201">
        <v>57.4</v>
      </c>
      <c r="H201">
        <v>396.31</v>
      </c>
    </row>
    <row r="202" spans="2:8" x14ac:dyDescent="0.25">
      <c r="B202" s="27">
        <v>841.1</v>
      </c>
      <c r="C202" s="23">
        <v>152.96827364554636</v>
      </c>
      <c r="D202" s="23">
        <v>993.75362718089991</v>
      </c>
      <c r="F202">
        <v>1071.7000000000301</v>
      </c>
      <c r="G202">
        <v>58.05</v>
      </c>
      <c r="H202">
        <v>403.06</v>
      </c>
    </row>
    <row r="203" spans="2:8" x14ac:dyDescent="0.25">
      <c r="B203" s="27">
        <v>841.2</v>
      </c>
      <c r="C203" s="23">
        <v>155.34132231404959</v>
      </c>
      <c r="D203" s="23">
        <v>1009.1745638200184</v>
      </c>
      <c r="F203">
        <v>1071.80000000003</v>
      </c>
      <c r="G203">
        <v>58.7</v>
      </c>
      <c r="H203">
        <v>409.81</v>
      </c>
    </row>
    <row r="204" spans="2:8" x14ac:dyDescent="0.25">
      <c r="B204" s="27">
        <v>841.3</v>
      </c>
      <c r="C204" s="23">
        <v>157.68826905417814</v>
      </c>
      <c r="D204" s="23">
        <v>1024.8227731864094</v>
      </c>
      <c r="F204">
        <v>1071.9000000000301</v>
      </c>
      <c r="G204">
        <v>59.35</v>
      </c>
      <c r="H204">
        <v>416.55</v>
      </c>
    </row>
    <row r="205" spans="2:8" x14ac:dyDescent="0.25">
      <c r="B205" s="27">
        <v>841.4</v>
      </c>
      <c r="C205" s="23">
        <v>159.85283516988062</v>
      </c>
      <c r="D205" s="23">
        <v>1040.7048668503214</v>
      </c>
      <c r="F205">
        <v>1072.00000000003</v>
      </c>
      <c r="G205">
        <v>60</v>
      </c>
      <c r="H205">
        <v>423.3</v>
      </c>
    </row>
    <row r="206" spans="2:8" x14ac:dyDescent="0.25">
      <c r="B206" s="27">
        <v>841.5</v>
      </c>
      <c r="C206" s="23">
        <v>162.09451331496786</v>
      </c>
      <c r="D206" s="23">
        <v>1056.7974288337925</v>
      </c>
      <c r="F206">
        <v>1072.1000000000299</v>
      </c>
      <c r="G206">
        <v>60.8</v>
      </c>
      <c r="H206">
        <v>428.52</v>
      </c>
    </row>
    <row r="207" spans="2:8" x14ac:dyDescent="0.25">
      <c r="B207" s="27">
        <v>841.6</v>
      </c>
      <c r="C207" s="23">
        <v>164.4987258953168</v>
      </c>
      <c r="D207" s="23">
        <v>1073.1216712580349</v>
      </c>
      <c r="F207">
        <v>1072.2000000000301</v>
      </c>
      <c r="G207">
        <v>61.61</v>
      </c>
      <c r="H207">
        <v>433.73</v>
      </c>
    </row>
    <row r="208" spans="2:8" x14ac:dyDescent="0.25">
      <c r="B208" s="27">
        <v>841.7</v>
      </c>
      <c r="C208" s="23">
        <v>167.06278696051425</v>
      </c>
      <c r="D208" s="23">
        <v>1089.7051423324151</v>
      </c>
      <c r="F208">
        <v>1072.30000000003</v>
      </c>
      <c r="G208">
        <v>62.41</v>
      </c>
      <c r="H208">
        <v>438.95</v>
      </c>
    </row>
    <row r="209" spans="2:8" x14ac:dyDescent="0.25">
      <c r="B209" s="27">
        <v>841.8</v>
      </c>
      <c r="C209" s="23">
        <v>169.68460743801654</v>
      </c>
      <c r="D209" s="23">
        <v>1106.5391184573002</v>
      </c>
      <c r="F209">
        <v>1072.4000000000301</v>
      </c>
      <c r="G209">
        <v>63.22</v>
      </c>
      <c r="H209">
        <v>444.16</v>
      </c>
    </row>
    <row r="210" spans="2:8" x14ac:dyDescent="0.25">
      <c r="B210" s="27">
        <v>841.9</v>
      </c>
      <c r="C210" s="23">
        <v>172.2671028466483</v>
      </c>
      <c r="D210" s="23">
        <v>1123.641873278237</v>
      </c>
      <c r="F210">
        <v>1072.50000000003</v>
      </c>
      <c r="G210">
        <v>64.02</v>
      </c>
      <c r="H210">
        <v>449.38</v>
      </c>
    </row>
    <row r="211" spans="2:8" x14ac:dyDescent="0.25">
      <c r="B211" s="27">
        <v>842</v>
      </c>
      <c r="C211" s="23">
        <v>174.92951101928375</v>
      </c>
      <c r="D211" s="23">
        <v>1140.9959595959597</v>
      </c>
      <c r="F211">
        <v>1072.6000000000299</v>
      </c>
      <c r="G211">
        <v>64.83</v>
      </c>
      <c r="H211">
        <v>454.6</v>
      </c>
    </row>
    <row r="212" spans="2:8" x14ac:dyDescent="0.25">
      <c r="B212" s="27">
        <v>842.1</v>
      </c>
      <c r="C212" s="23">
        <v>177.85910238751148</v>
      </c>
      <c r="D212" s="23">
        <v>1158.6294765840221</v>
      </c>
      <c r="F212">
        <v>1072.7000000000301</v>
      </c>
      <c r="G212">
        <v>65.63</v>
      </c>
      <c r="H212">
        <v>459.81</v>
      </c>
    </row>
    <row r="213" spans="2:8" x14ac:dyDescent="0.25">
      <c r="B213" s="27">
        <v>842.2</v>
      </c>
      <c r="C213" s="23">
        <v>181.01070936639118</v>
      </c>
      <c r="D213" s="23">
        <v>1176.5780532598715</v>
      </c>
      <c r="F213">
        <v>1072.80000000003</v>
      </c>
      <c r="G213">
        <v>66.44</v>
      </c>
      <c r="H213">
        <v>465.03</v>
      </c>
    </row>
    <row r="214" spans="2:8" x14ac:dyDescent="0.25">
      <c r="B214" s="27">
        <v>842.3</v>
      </c>
      <c r="C214" s="23">
        <v>184.39741735537191</v>
      </c>
      <c r="D214" s="23">
        <v>1194.8415977961433</v>
      </c>
      <c r="F214">
        <v>1072.9000000000301</v>
      </c>
      <c r="G214">
        <v>67.239999999999995</v>
      </c>
      <c r="H214">
        <v>470.24</v>
      </c>
    </row>
    <row r="215" spans="2:8" x14ac:dyDescent="0.25">
      <c r="B215" s="27">
        <v>842.4</v>
      </c>
      <c r="C215" s="23">
        <v>188.10578512396694</v>
      </c>
      <c r="D215" s="23">
        <v>1213.470707070707</v>
      </c>
      <c r="F215">
        <v>1073.00000000003</v>
      </c>
      <c r="G215">
        <v>68.05</v>
      </c>
      <c r="H215">
        <v>475.46</v>
      </c>
    </row>
    <row r="216" spans="2:8" x14ac:dyDescent="0.25">
      <c r="B216" s="27">
        <v>842.5</v>
      </c>
      <c r="C216" s="23">
        <v>192.19794536271809</v>
      </c>
      <c r="D216" s="23">
        <v>1232.4775022956842</v>
      </c>
      <c r="F216">
        <v>1073.1000000000299</v>
      </c>
      <c r="G216">
        <v>68.849999999999994</v>
      </c>
      <c r="H216">
        <v>480.67</v>
      </c>
    </row>
    <row r="217" spans="2:8" x14ac:dyDescent="0.25">
      <c r="B217" s="27">
        <v>842.6</v>
      </c>
      <c r="C217" s="23">
        <v>196.27093663911845</v>
      </c>
      <c r="D217" s="23">
        <v>1251.8979797979798</v>
      </c>
      <c r="F217">
        <v>1073.2000000000301</v>
      </c>
      <c r="G217">
        <v>69.66</v>
      </c>
      <c r="H217">
        <v>485.89</v>
      </c>
    </row>
    <row r="218" spans="2:8" x14ac:dyDescent="0.25">
      <c r="B218" s="27">
        <v>842.7</v>
      </c>
      <c r="C218" s="23">
        <v>200.02153351698806</v>
      </c>
      <c r="D218" s="23">
        <v>1271.7205693296603</v>
      </c>
      <c r="F218">
        <v>1073.30000000003</v>
      </c>
      <c r="G218">
        <v>70.459999999999994</v>
      </c>
      <c r="H218">
        <v>491.1</v>
      </c>
    </row>
    <row r="219" spans="2:8" x14ac:dyDescent="0.25">
      <c r="B219" s="27">
        <v>842.8</v>
      </c>
      <c r="C219" s="23">
        <v>203.65528007346188</v>
      </c>
      <c r="D219" s="23">
        <v>1291.8998163452709</v>
      </c>
      <c r="F219">
        <v>1073.4000000000301</v>
      </c>
      <c r="G219">
        <v>71.27</v>
      </c>
      <c r="H219">
        <v>496.32</v>
      </c>
    </row>
    <row r="220" spans="2:8" x14ac:dyDescent="0.25">
      <c r="B220" s="27">
        <v>842.9</v>
      </c>
      <c r="C220" s="23">
        <v>207.54159779614326</v>
      </c>
      <c r="D220" s="23">
        <v>1312.4617998163453</v>
      </c>
      <c r="F220">
        <v>1073.50000000003</v>
      </c>
      <c r="G220">
        <v>72.069999999999993</v>
      </c>
      <c r="H220">
        <v>501.53</v>
      </c>
    </row>
    <row r="221" spans="2:8" x14ac:dyDescent="0.25">
      <c r="B221" s="27">
        <v>843</v>
      </c>
      <c r="C221" s="23">
        <v>211.28195592286502</v>
      </c>
      <c r="D221" s="23">
        <v>1333.4028466483012</v>
      </c>
      <c r="F221">
        <v>1073.6000000000299</v>
      </c>
      <c r="G221">
        <v>72.88</v>
      </c>
      <c r="H221">
        <v>506.74</v>
      </c>
    </row>
    <row r="222" spans="2:8" x14ac:dyDescent="0.25">
      <c r="B222" s="27">
        <v>843.1</v>
      </c>
      <c r="C222" s="23">
        <v>214.70514233241505</v>
      </c>
      <c r="D222" s="23">
        <v>1354.6979797979798</v>
      </c>
      <c r="F222">
        <v>1073.7000000000301</v>
      </c>
      <c r="G222">
        <v>73.680000000000007</v>
      </c>
      <c r="H222">
        <v>511.96</v>
      </c>
    </row>
    <row r="223" spans="2:8" x14ac:dyDescent="0.25">
      <c r="B223" s="27">
        <v>843.2</v>
      </c>
      <c r="C223" s="23">
        <v>218.16790633608815</v>
      </c>
      <c r="D223" s="23">
        <v>1376.3497704315887</v>
      </c>
      <c r="F223">
        <v>1073.80000000003</v>
      </c>
      <c r="G223">
        <v>74.489999999999995</v>
      </c>
      <c r="H223">
        <v>517.16999999999996</v>
      </c>
    </row>
    <row r="224" spans="2:8" x14ac:dyDescent="0.25">
      <c r="B224" s="27">
        <v>843.3</v>
      </c>
      <c r="C224" s="23">
        <v>221.50906795224978</v>
      </c>
      <c r="D224" s="23">
        <v>1398.3279155188245</v>
      </c>
      <c r="F224">
        <v>1073.9000000000301</v>
      </c>
      <c r="G224">
        <v>75.290000000000006</v>
      </c>
      <c r="H224">
        <v>522.39</v>
      </c>
    </row>
    <row r="225" spans="2:8" x14ac:dyDescent="0.25">
      <c r="B225" s="27">
        <v>843.4</v>
      </c>
      <c r="C225" s="23">
        <v>225.24146005509641</v>
      </c>
      <c r="D225" s="23">
        <v>1420.6703397612489</v>
      </c>
      <c r="F225">
        <v>1074.00000000003</v>
      </c>
      <c r="G225">
        <v>76.099999999999994</v>
      </c>
      <c r="H225">
        <v>527.6</v>
      </c>
    </row>
    <row r="226" spans="2:8" x14ac:dyDescent="0.25">
      <c r="B226" s="27">
        <v>843.5</v>
      </c>
      <c r="C226" s="23">
        <v>229.03103764921946</v>
      </c>
      <c r="D226" s="23">
        <v>1443.3784205693296</v>
      </c>
      <c r="F226">
        <v>1074.1000000000299</v>
      </c>
      <c r="G226">
        <v>77</v>
      </c>
      <c r="H226">
        <v>536.19000000000005</v>
      </c>
    </row>
    <row r="227" spans="2:8" x14ac:dyDescent="0.25">
      <c r="B227" s="27">
        <v>843.6</v>
      </c>
      <c r="C227" s="23">
        <v>232.79522497704315</v>
      </c>
      <c r="D227" s="23">
        <v>1466.4633608815427</v>
      </c>
      <c r="F227">
        <v>1074.2000000000301</v>
      </c>
      <c r="G227">
        <v>77.900000000000006</v>
      </c>
      <c r="H227">
        <v>544.78</v>
      </c>
    </row>
    <row r="228" spans="2:8" x14ac:dyDescent="0.25">
      <c r="B228" s="27">
        <v>843.7</v>
      </c>
      <c r="C228" s="23">
        <v>236.66241965105601</v>
      </c>
      <c r="D228" s="23">
        <v>1489.9449954086317</v>
      </c>
      <c r="F228">
        <v>1074.30000000003</v>
      </c>
      <c r="G228">
        <v>78.8</v>
      </c>
      <c r="H228">
        <v>553.37</v>
      </c>
    </row>
    <row r="229" spans="2:8" x14ac:dyDescent="0.25">
      <c r="B229" s="27">
        <v>843.8</v>
      </c>
      <c r="C229" s="23">
        <v>240.66735537190084</v>
      </c>
      <c r="D229" s="23">
        <v>1513.804132231405</v>
      </c>
      <c r="F229">
        <v>1074.4000000000301</v>
      </c>
      <c r="G229">
        <v>79.7</v>
      </c>
      <c r="H229">
        <v>561.96</v>
      </c>
    </row>
    <row r="230" spans="2:8" x14ac:dyDescent="0.25">
      <c r="B230" s="27">
        <v>843.9</v>
      </c>
      <c r="C230" s="23">
        <v>244.85775941230486</v>
      </c>
      <c r="D230" s="23">
        <v>1538.0858585858587</v>
      </c>
      <c r="F230">
        <v>1074.50000000003</v>
      </c>
      <c r="G230">
        <v>80.599999999999994</v>
      </c>
      <c r="H230">
        <v>570.54999999999995</v>
      </c>
    </row>
    <row r="231" spans="2:8" x14ac:dyDescent="0.25">
      <c r="B231" s="27">
        <v>844</v>
      </c>
      <c r="C231" s="23">
        <v>249.5216712580349</v>
      </c>
      <c r="D231" s="23">
        <v>1562.7948576675849</v>
      </c>
      <c r="F231">
        <v>1074.6000000000299</v>
      </c>
      <c r="G231">
        <v>81.5</v>
      </c>
      <c r="H231">
        <v>579.14</v>
      </c>
    </row>
    <row r="232" spans="2:8" x14ac:dyDescent="0.25">
      <c r="B232" s="27">
        <v>844.1</v>
      </c>
      <c r="C232" s="23">
        <v>254.28523875114783</v>
      </c>
      <c r="D232" s="23">
        <v>1587.9768595041323</v>
      </c>
      <c r="F232">
        <v>1074.7000000000301</v>
      </c>
      <c r="G232">
        <v>82.4</v>
      </c>
      <c r="H232">
        <v>587.73</v>
      </c>
    </row>
    <row r="233" spans="2:8" x14ac:dyDescent="0.25">
      <c r="B233" s="27">
        <v>844.2</v>
      </c>
      <c r="C233" s="23">
        <v>259.36207529843892</v>
      </c>
      <c r="D233" s="23">
        <v>1613.6661157024794</v>
      </c>
      <c r="F233">
        <v>1074.80000000003</v>
      </c>
      <c r="G233">
        <v>83.3</v>
      </c>
      <c r="H233">
        <v>596.32000000000005</v>
      </c>
    </row>
    <row r="234" spans="2:8" x14ac:dyDescent="0.25">
      <c r="B234" s="27">
        <v>844.3</v>
      </c>
      <c r="C234" s="23">
        <v>265.23663911845728</v>
      </c>
      <c r="D234" s="23">
        <v>1639.878787878788</v>
      </c>
      <c r="F234">
        <v>1074.9000000000301</v>
      </c>
      <c r="G234">
        <v>84.2</v>
      </c>
      <c r="H234">
        <v>604.91</v>
      </c>
    </row>
    <row r="235" spans="2:8" x14ac:dyDescent="0.25">
      <c r="B235" s="27">
        <v>844.4</v>
      </c>
      <c r="C235" s="23">
        <v>271.44244719926536</v>
      </c>
      <c r="D235" s="23">
        <v>1666.7217630853995</v>
      </c>
      <c r="F235">
        <v>1075.00000000003</v>
      </c>
      <c r="G235">
        <v>85.1</v>
      </c>
      <c r="H235">
        <v>613.5</v>
      </c>
    </row>
    <row r="236" spans="2:8" x14ac:dyDescent="0.25">
      <c r="B236" s="27">
        <v>844.5</v>
      </c>
      <c r="C236" s="23">
        <v>277.52936179981634</v>
      </c>
      <c r="D236" s="23">
        <v>1694.1671258034894</v>
      </c>
      <c r="F236">
        <v>1075.1000000000299</v>
      </c>
      <c r="G236">
        <v>86</v>
      </c>
      <c r="H236">
        <v>622.09</v>
      </c>
    </row>
    <row r="237" spans="2:8" x14ac:dyDescent="0.25">
      <c r="B237" s="27">
        <v>844.6</v>
      </c>
      <c r="C237" s="23">
        <v>283.68767217630852</v>
      </c>
      <c r="D237" s="23">
        <v>1722.2262626262627</v>
      </c>
      <c r="F237">
        <v>1075.2000000000301</v>
      </c>
      <c r="G237">
        <v>86.9</v>
      </c>
      <c r="H237">
        <v>630.67999999999995</v>
      </c>
    </row>
    <row r="238" spans="2:8" x14ac:dyDescent="0.25">
      <c r="B238" s="27">
        <v>844.7</v>
      </c>
      <c r="C238" s="23">
        <v>288.80808080808083</v>
      </c>
      <c r="D238" s="23">
        <v>1750.8633608815428</v>
      </c>
      <c r="F238">
        <v>1075.30000000003</v>
      </c>
      <c r="G238">
        <v>87.8</v>
      </c>
      <c r="H238">
        <v>639.27</v>
      </c>
    </row>
    <row r="239" spans="2:8" x14ac:dyDescent="0.25">
      <c r="B239" s="27">
        <v>844.8</v>
      </c>
      <c r="C239" s="23">
        <v>294.41430211202936</v>
      </c>
      <c r="D239" s="23">
        <v>1779.9996326905418</v>
      </c>
      <c r="F239">
        <v>1075.4000000000301</v>
      </c>
      <c r="G239">
        <v>88.7</v>
      </c>
      <c r="H239">
        <v>647.86</v>
      </c>
    </row>
    <row r="240" spans="2:8" x14ac:dyDescent="0.25">
      <c r="B240" s="27">
        <v>844.9</v>
      </c>
      <c r="C240" s="23">
        <v>300.80569329660239</v>
      </c>
      <c r="D240" s="23">
        <v>1809.7719008264462</v>
      </c>
      <c r="F240">
        <v>1075.50000000003</v>
      </c>
      <c r="G240">
        <v>89.6</v>
      </c>
      <c r="H240">
        <v>656.45</v>
      </c>
    </row>
    <row r="241" spans="2:8" x14ac:dyDescent="0.25">
      <c r="B241" s="27">
        <v>845</v>
      </c>
      <c r="C241" s="23">
        <v>307.33257575757574</v>
      </c>
      <c r="D241" s="23">
        <v>1840.1742883379247</v>
      </c>
      <c r="F241">
        <v>1075.6000000000299</v>
      </c>
      <c r="G241">
        <v>90.5</v>
      </c>
      <c r="H241">
        <v>665.04</v>
      </c>
    </row>
    <row r="242" spans="2:8" x14ac:dyDescent="0.25">
      <c r="B242" s="27">
        <v>845.1</v>
      </c>
      <c r="C242" s="23">
        <v>313.19230945821857</v>
      </c>
      <c r="D242" s="23">
        <v>1871.1992653810835</v>
      </c>
      <c r="F242">
        <v>1075.7000000000301</v>
      </c>
      <c r="G242">
        <v>91.4</v>
      </c>
      <c r="H242">
        <v>673.63</v>
      </c>
    </row>
    <row r="243" spans="2:8" x14ac:dyDescent="0.25">
      <c r="B243" s="27">
        <v>845.2</v>
      </c>
      <c r="C243" s="23">
        <v>318.11262626262624</v>
      </c>
      <c r="D243" s="23">
        <v>1902.7768595041323</v>
      </c>
      <c r="F243">
        <v>1075.80000000003</v>
      </c>
      <c r="G243">
        <v>92.3</v>
      </c>
      <c r="H243">
        <v>682.22</v>
      </c>
    </row>
    <row r="244" spans="2:8" x14ac:dyDescent="0.25">
      <c r="B244" s="27">
        <v>845.3</v>
      </c>
      <c r="C244" s="23">
        <v>323.72539026629937</v>
      </c>
      <c r="D244" s="23">
        <v>1934.8468319559229</v>
      </c>
      <c r="F244">
        <v>1075.9000000000301</v>
      </c>
      <c r="G244">
        <v>93.2</v>
      </c>
      <c r="H244">
        <v>690.81</v>
      </c>
    </row>
    <row r="245" spans="2:8" x14ac:dyDescent="0.25">
      <c r="B245" s="27">
        <v>845.4</v>
      </c>
      <c r="C245" s="23">
        <v>329.98023415977963</v>
      </c>
      <c r="D245" s="23">
        <v>1967.5485766758493</v>
      </c>
      <c r="F245">
        <v>1076.00000000003</v>
      </c>
      <c r="G245">
        <v>94.1</v>
      </c>
      <c r="H245">
        <v>699.4</v>
      </c>
    </row>
    <row r="246" spans="2:8" x14ac:dyDescent="0.25">
      <c r="B246" s="27">
        <v>845.5</v>
      </c>
      <c r="C246" s="23">
        <v>334.93030303030304</v>
      </c>
      <c r="D246" s="23">
        <v>2000.798530762167</v>
      </c>
      <c r="F246">
        <v>1076.1000000000299</v>
      </c>
      <c r="G246">
        <v>95.05</v>
      </c>
      <c r="H246">
        <v>709.67</v>
      </c>
    </row>
    <row r="247" spans="2:8" x14ac:dyDescent="0.25">
      <c r="B247" s="27">
        <v>845.6</v>
      </c>
      <c r="C247" s="23">
        <v>339.1522727272727</v>
      </c>
      <c r="D247" s="23">
        <v>2034.4978879706152</v>
      </c>
      <c r="F247">
        <v>1076.2000000000301</v>
      </c>
      <c r="G247">
        <v>96</v>
      </c>
      <c r="H247">
        <v>719.95</v>
      </c>
    </row>
    <row r="248" spans="2:8" x14ac:dyDescent="0.25">
      <c r="B248" s="27">
        <v>845.7</v>
      </c>
      <c r="C248" s="23">
        <v>343.28158861340677</v>
      </c>
      <c r="D248" s="23">
        <v>2068.6330578512398</v>
      </c>
      <c r="F248">
        <v>1076.30000000003</v>
      </c>
      <c r="G248">
        <v>96.95</v>
      </c>
      <c r="H248">
        <v>730.22</v>
      </c>
    </row>
    <row r="249" spans="2:8" x14ac:dyDescent="0.25">
      <c r="B249" s="27">
        <v>845.8</v>
      </c>
      <c r="C249" s="23">
        <v>347.26724058769514</v>
      </c>
      <c r="D249" s="23">
        <v>2103.1531680440771</v>
      </c>
      <c r="F249">
        <v>1076.4000000000301</v>
      </c>
      <c r="G249">
        <v>97.9</v>
      </c>
      <c r="H249">
        <v>740.5</v>
      </c>
    </row>
    <row r="250" spans="2:8" x14ac:dyDescent="0.25">
      <c r="B250" s="27">
        <v>845.9</v>
      </c>
      <c r="C250" s="23">
        <v>350.92653810835628</v>
      </c>
      <c r="D250" s="23">
        <v>2138.0776859504131</v>
      </c>
      <c r="F250">
        <v>1076.50000000003</v>
      </c>
      <c r="G250">
        <v>98.85</v>
      </c>
      <c r="H250">
        <v>750.77</v>
      </c>
    </row>
    <row r="251" spans="2:8" x14ac:dyDescent="0.25">
      <c r="B251" s="27">
        <v>846</v>
      </c>
      <c r="C251" s="23">
        <v>354.34444444444443</v>
      </c>
      <c r="D251" s="23">
        <v>2173.3329660238751</v>
      </c>
      <c r="F251">
        <v>1076.6000000000299</v>
      </c>
      <c r="G251">
        <v>99.8</v>
      </c>
      <c r="H251">
        <v>761.05</v>
      </c>
    </row>
    <row r="252" spans="2:8" x14ac:dyDescent="0.25">
      <c r="B252" s="27">
        <v>846.1</v>
      </c>
      <c r="C252" s="23">
        <v>357.74148301193753</v>
      </c>
      <c r="D252" s="23">
        <v>2208.9281910009181</v>
      </c>
      <c r="F252">
        <v>1076.7000000000301</v>
      </c>
      <c r="G252">
        <v>100.75</v>
      </c>
      <c r="H252">
        <v>771.32</v>
      </c>
    </row>
    <row r="253" spans="2:8" x14ac:dyDescent="0.25">
      <c r="B253" s="27">
        <v>846.2</v>
      </c>
      <c r="C253" s="23">
        <v>361.12812213039484</v>
      </c>
      <c r="D253" s="23">
        <v>2244.8842975206612</v>
      </c>
      <c r="F253">
        <v>1076.80000000003</v>
      </c>
      <c r="G253">
        <v>101.7</v>
      </c>
      <c r="H253">
        <v>781.6</v>
      </c>
    </row>
    <row r="254" spans="2:8" x14ac:dyDescent="0.25">
      <c r="B254" s="27">
        <v>846.3</v>
      </c>
      <c r="C254" s="23">
        <v>364.75289256198346</v>
      </c>
      <c r="D254" s="23">
        <v>2281.1660238751147</v>
      </c>
      <c r="F254">
        <v>1076.9000000000301</v>
      </c>
      <c r="G254">
        <v>102.65</v>
      </c>
      <c r="H254">
        <v>791.87</v>
      </c>
    </row>
    <row r="255" spans="2:8" x14ac:dyDescent="0.25">
      <c r="B255" s="27">
        <v>846.4</v>
      </c>
      <c r="C255" s="23">
        <v>368.53964646464647</v>
      </c>
      <c r="D255" s="23">
        <v>2317.8457300275481</v>
      </c>
      <c r="F255">
        <v>1077.00000000003</v>
      </c>
      <c r="G255">
        <v>103.6</v>
      </c>
      <c r="H255">
        <v>802.15</v>
      </c>
    </row>
    <row r="256" spans="2:8" x14ac:dyDescent="0.25">
      <c r="B256" s="27">
        <v>846.5</v>
      </c>
      <c r="C256" s="23">
        <v>372.04768135904499</v>
      </c>
      <c r="D256" s="23">
        <v>2354.8674012855831</v>
      </c>
      <c r="F256">
        <v>1077.1000000000299</v>
      </c>
      <c r="G256">
        <v>104.55</v>
      </c>
      <c r="H256">
        <v>812.42</v>
      </c>
    </row>
    <row r="257" spans="2:8" x14ac:dyDescent="0.25">
      <c r="B257" s="27">
        <v>846.6</v>
      </c>
      <c r="C257" s="23">
        <v>375.37008723599632</v>
      </c>
      <c r="D257" s="23">
        <v>2392.2314049586776</v>
      </c>
      <c r="F257">
        <v>1077.2000000000301</v>
      </c>
      <c r="G257">
        <v>105.5</v>
      </c>
      <c r="H257">
        <v>822.7</v>
      </c>
    </row>
    <row r="258" spans="2:8" x14ac:dyDescent="0.25">
      <c r="B258" s="27">
        <v>846.7</v>
      </c>
      <c r="C258" s="23">
        <v>378.49800275482096</v>
      </c>
      <c r="D258" s="23">
        <v>2429.9382920110193</v>
      </c>
      <c r="F258">
        <v>1077.30000000003</v>
      </c>
      <c r="G258">
        <v>106.45</v>
      </c>
      <c r="H258">
        <v>832.97</v>
      </c>
    </row>
    <row r="259" spans="2:8" x14ac:dyDescent="0.25">
      <c r="B259" s="27">
        <v>846.8</v>
      </c>
      <c r="C259" s="23">
        <v>381.76749311294765</v>
      </c>
      <c r="D259" s="23">
        <v>2467.9412304866851</v>
      </c>
      <c r="F259">
        <v>1077.4000000000301</v>
      </c>
      <c r="G259">
        <v>107.4</v>
      </c>
      <c r="H259">
        <v>843.25</v>
      </c>
    </row>
    <row r="260" spans="2:8" x14ac:dyDescent="0.25">
      <c r="B260" s="27">
        <v>846.9</v>
      </c>
      <c r="C260" s="23">
        <v>385.21528925619833</v>
      </c>
      <c r="D260" s="23">
        <v>2506.3017447199263</v>
      </c>
      <c r="F260">
        <v>1077.50000000003</v>
      </c>
      <c r="G260">
        <v>108.35</v>
      </c>
      <c r="H260">
        <v>853.52</v>
      </c>
    </row>
    <row r="261" spans="2:8" x14ac:dyDescent="0.25">
      <c r="B261" s="27">
        <v>847</v>
      </c>
      <c r="C261" s="23">
        <v>388.94710743801653</v>
      </c>
      <c r="D261" s="23">
        <v>2544.9987144168963</v>
      </c>
      <c r="F261">
        <v>1077.6000000000299</v>
      </c>
      <c r="G261">
        <v>109.3</v>
      </c>
      <c r="H261">
        <v>863.8</v>
      </c>
    </row>
    <row r="262" spans="2:8" x14ac:dyDescent="0.25">
      <c r="B262" s="27">
        <v>847.1</v>
      </c>
      <c r="C262" s="23">
        <v>392.44618916437099</v>
      </c>
      <c r="D262" s="23">
        <v>2584.0587695133149</v>
      </c>
      <c r="F262">
        <v>1077.7000000000301</v>
      </c>
      <c r="G262">
        <v>110.25</v>
      </c>
      <c r="H262">
        <v>874.07</v>
      </c>
    </row>
    <row r="263" spans="2:8" x14ac:dyDescent="0.25">
      <c r="B263" s="27">
        <v>847.2</v>
      </c>
      <c r="C263" s="23">
        <v>396.44247015610654</v>
      </c>
      <c r="D263" s="23">
        <v>2623.5048668503214</v>
      </c>
      <c r="F263">
        <v>1077.80000000003</v>
      </c>
      <c r="G263">
        <v>111.2</v>
      </c>
      <c r="H263">
        <v>884.35</v>
      </c>
    </row>
    <row r="264" spans="2:8" x14ac:dyDescent="0.25">
      <c r="B264" s="27">
        <v>847.3</v>
      </c>
      <c r="C264" s="23">
        <v>400.53617998163452</v>
      </c>
      <c r="D264" s="23">
        <v>2663.3482093663911</v>
      </c>
      <c r="F264">
        <v>1077.9000000000401</v>
      </c>
      <c r="G264">
        <v>112.15</v>
      </c>
      <c r="H264">
        <v>894.62</v>
      </c>
    </row>
    <row r="265" spans="2:8" x14ac:dyDescent="0.25">
      <c r="B265" s="27">
        <v>847.4</v>
      </c>
      <c r="C265" s="23">
        <v>404.67814508723598</v>
      </c>
      <c r="D265" s="23">
        <v>2703.6251606978881</v>
      </c>
      <c r="F265">
        <v>1078.00000000004</v>
      </c>
      <c r="G265">
        <v>113.1</v>
      </c>
      <c r="H265">
        <v>904.9</v>
      </c>
    </row>
    <row r="266" spans="2:8" x14ac:dyDescent="0.25">
      <c r="B266" s="27">
        <v>847.5</v>
      </c>
      <c r="C266" s="23">
        <v>408.29848484848486</v>
      </c>
      <c r="D266" s="23">
        <v>2744.2670339761248</v>
      </c>
      <c r="F266">
        <v>1078.1000000000399</v>
      </c>
      <c r="G266">
        <v>114.1</v>
      </c>
      <c r="H266">
        <v>917.17</v>
      </c>
    </row>
    <row r="267" spans="2:8" x14ac:dyDescent="0.25">
      <c r="B267" s="27">
        <v>847.6</v>
      </c>
      <c r="C267" s="23">
        <v>411.69490358126723</v>
      </c>
      <c r="D267" s="23">
        <v>2785.2595041322315</v>
      </c>
      <c r="F267">
        <v>1078.2000000000401</v>
      </c>
      <c r="G267">
        <v>115.11</v>
      </c>
      <c r="H267">
        <v>929.44</v>
      </c>
    </row>
    <row r="268" spans="2:8" x14ac:dyDescent="0.25">
      <c r="B268" s="27">
        <v>847.7</v>
      </c>
      <c r="C268" s="23">
        <v>414.92107438016529</v>
      </c>
      <c r="D268" s="23">
        <v>2826.6064279155189</v>
      </c>
      <c r="F268">
        <v>1078.30000000004</v>
      </c>
      <c r="G268">
        <v>116.11</v>
      </c>
      <c r="H268">
        <v>941.71</v>
      </c>
    </row>
    <row r="269" spans="2:8" x14ac:dyDescent="0.25">
      <c r="B269" s="27">
        <v>847.8</v>
      </c>
      <c r="C269" s="23">
        <v>418.35927456382001</v>
      </c>
      <c r="D269" s="23">
        <v>2868.2595041322315</v>
      </c>
      <c r="F269">
        <v>1078.4000000000401</v>
      </c>
      <c r="G269">
        <v>117.12</v>
      </c>
      <c r="H269">
        <v>953.98</v>
      </c>
    </row>
    <row r="270" spans="2:8" x14ac:dyDescent="0.25">
      <c r="B270" s="27">
        <v>847.9</v>
      </c>
      <c r="C270" s="23">
        <v>421.82171717171718</v>
      </c>
      <c r="D270" s="23">
        <v>2910.2874196510561</v>
      </c>
      <c r="F270">
        <v>1078.50000000004</v>
      </c>
      <c r="G270">
        <v>118.12</v>
      </c>
      <c r="H270">
        <v>966.25</v>
      </c>
    </row>
    <row r="271" spans="2:8" x14ac:dyDescent="0.25">
      <c r="B271" s="27">
        <v>848</v>
      </c>
      <c r="C271" s="23">
        <v>424.97153351698807</v>
      </c>
      <c r="D271" s="23">
        <v>2952.6181818181817</v>
      </c>
      <c r="F271">
        <v>1078.6000000000399</v>
      </c>
      <c r="G271">
        <v>119.13</v>
      </c>
      <c r="H271">
        <v>978.52</v>
      </c>
    </row>
    <row r="272" spans="2:8" x14ac:dyDescent="0.25">
      <c r="B272" s="27">
        <v>848.1</v>
      </c>
      <c r="C272" s="23">
        <v>428.04761248852157</v>
      </c>
      <c r="D272" s="23">
        <v>2995.2589531680442</v>
      </c>
      <c r="F272">
        <v>1078.7000000000401</v>
      </c>
      <c r="G272">
        <v>120.13</v>
      </c>
      <c r="H272">
        <v>990.8</v>
      </c>
    </row>
    <row r="273" spans="2:8" x14ac:dyDescent="0.25">
      <c r="B273" s="27">
        <v>848.2</v>
      </c>
      <c r="C273" s="23">
        <v>431.0411386593205</v>
      </c>
      <c r="D273" s="23">
        <v>3038.2303030303028</v>
      </c>
      <c r="F273">
        <v>1078.80000000004</v>
      </c>
      <c r="G273">
        <v>121.14</v>
      </c>
      <c r="H273">
        <v>1003.07</v>
      </c>
    </row>
    <row r="274" spans="2:8" x14ac:dyDescent="0.25">
      <c r="B274" s="27">
        <v>848.3</v>
      </c>
      <c r="C274" s="23">
        <v>433.88833792470155</v>
      </c>
      <c r="D274" s="23">
        <v>3081.4670339761251</v>
      </c>
      <c r="F274">
        <v>1078.9000000000401</v>
      </c>
      <c r="G274">
        <v>122.14</v>
      </c>
      <c r="H274">
        <v>1015.34</v>
      </c>
    </row>
    <row r="275" spans="2:8" x14ac:dyDescent="0.25">
      <c r="B275" s="27">
        <v>848.4</v>
      </c>
      <c r="C275" s="23">
        <v>436.56859504132234</v>
      </c>
      <c r="D275" s="23">
        <v>3125.0082644628101</v>
      </c>
      <c r="F275">
        <v>1079.00000000004</v>
      </c>
      <c r="G275">
        <v>122.6</v>
      </c>
      <c r="H275">
        <v>1027.6099999999999</v>
      </c>
    </row>
    <row r="276" spans="2:8" x14ac:dyDescent="0.25">
      <c r="B276" s="27">
        <v>848.5</v>
      </c>
      <c r="C276" s="23">
        <v>439.11510560146922</v>
      </c>
      <c r="D276" s="23">
        <v>3168.7823691460053</v>
      </c>
      <c r="F276">
        <v>1079.1000000000399</v>
      </c>
      <c r="G276">
        <v>124.15</v>
      </c>
      <c r="H276">
        <v>1039.8800000000001</v>
      </c>
    </row>
    <row r="277" spans="2:8" x14ac:dyDescent="0.25">
      <c r="B277" s="27">
        <v>848.6</v>
      </c>
      <c r="C277" s="23">
        <v>441.725665748393</v>
      </c>
      <c r="D277" s="23">
        <v>3212.8132231404957</v>
      </c>
      <c r="F277">
        <v>1079.2000000000401</v>
      </c>
      <c r="G277">
        <v>125.16</v>
      </c>
      <c r="H277">
        <v>1052.1500000000001</v>
      </c>
    </row>
    <row r="278" spans="2:8" x14ac:dyDescent="0.25">
      <c r="B278" s="27">
        <v>848.7</v>
      </c>
      <c r="C278" s="23">
        <v>444.38250688705233</v>
      </c>
      <c r="D278" s="23">
        <v>3257.134251606979</v>
      </c>
      <c r="F278">
        <v>1079.30000000004</v>
      </c>
      <c r="G278">
        <v>126.16</v>
      </c>
      <c r="H278">
        <v>1064.42</v>
      </c>
    </row>
    <row r="279" spans="2:8" x14ac:dyDescent="0.25">
      <c r="B279" s="27">
        <v>848.8</v>
      </c>
      <c r="C279" s="23">
        <v>447.13461891643709</v>
      </c>
      <c r="D279" s="23">
        <v>3301.6980716253443</v>
      </c>
      <c r="F279">
        <v>1079.4000000000401</v>
      </c>
      <c r="G279">
        <v>127.17</v>
      </c>
      <c r="H279">
        <v>1076.68</v>
      </c>
    </row>
    <row r="280" spans="2:8" x14ac:dyDescent="0.25">
      <c r="B280" s="27">
        <v>848.9</v>
      </c>
      <c r="C280" s="23">
        <v>449.90312213039488</v>
      </c>
      <c r="D280" s="23">
        <v>3346.5667584940311</v>
      </c>
      <c r="F280">
        <v>1079.50000000004</v>
      </c>
      <c r="G280">
        <v>128.16999999999999</v>
      </c>
      <c r="H280">
        <v>1088.95</v>
      </c>
    </row>
    <row r="281" spans="2:8" x14ac:dyDescent="0.25">
      <c r="B281" s="27">
        <v>849</v>
      </c>
      <c r="C281" s="23">
        <v>452.587419651056</v>
      </c>
      <c r="D281" s="23">
        <v>3391.6815426997246</v>
      </c>
      <c r="F281">
        <v>1079.6000000000399</v>
      </c>
      <c r="G281">
        <v>129.18</v>
      </c>
      <c r="H281">
        <v>1101.22</v>
      </c>
    </row>
    <row r="282" spans="2:8" x14ac:dyDescent="0.25">
      <c r="B282" s="27">
        <v>849.1</v>
      </c>
      <c r="C282" s="23">
        <v>455.31225895316805</v>
      </c>
      <c r="D282" s="23">
        <v>3437.0648301193755</v>
      </c>
      <c r="F282">
        <v>1079.7000000000401</v>
      </c>
      <c r="G282">
        <v>130.18</v>
      </c>
      <c r="H282">
        <v>1113.49</v>
      </c>
    </row>
    <row r="283" spans="2:8" x14ac:dyDescent="0.25">
      <c r="B283" s="27">
        <v>849.2</v>
      </c>
      <c r="C283" s="23">
        <v>458.06501377410467</v>
      </c>
      <c r="D283" s="23">
        <v>3482.751147842057</v>
      </c>
      <c r="F283">
        <v>1079.80000000004</v>
      </c>
      <c r="G283">
        <v>131.19</v>
      </c>
      <c r="H283">
        <v>1125.76</v>
      </c>
    </row>
    <row r="284" spans="2:8" x14ac:dyDescent="0.25">
      <c r="B284" s="27">
        <v>849.3</v>
      </c>
      <c r="C284" s="23">
        <v>460.78700642791551</v>
      </c>
      <c r="D284" s="23">
        <v>3528.6820936639119</v>
      </c>
      <c r="F284">
        <v>1079.9000000000401</v>
      </c>
      <c r="G284">
        <v>132.19</v>
      </c>
      <c r="H284">
        <v>1138.03</v>
      </c>
    </row>
    <row r="285" spans="2:8" x14ac:dyDescent="0.25">
      <c r="B285" s="27">
        <v>849.4</v>
      </c>
      <c r="C285" s="23">
        <v>464.68429752066118</v>
      </c>
      <c r="D285" s="23">
        <v>3574.9693296602386</v>
      </c>
      <c r="F285">
        <v>1080.00000000004</v>
      </c>
      <c r="G285">
        <v>133.19999999999999</v>
      </c>
      <c r="H285">
        <v>1150.3</v>
      </c>
    </row>
    <row r="286" spans="2:8" x14ac:dyDescent="0.25">
      <c r="B286" s="27">
        <v>849.5</v>
      </c>
      <c r="C286" s="23">
        <v>468.12341597796143</v>
      </c>
      <c r="D286" s="23">
        <v>3621.6007346189162</v>
      </c>
      <c r="F286">
        <v>1080.1000000000399</v>
      </c>
      <c r="G286">
        <v>135</v>
      </c>
      <c r="H286">
        <v>1153</v>
      </c>
    </row>
    <row r="287" spans="2:8" x14ac:dyDescent="0.25">
      <c r="B287" s="27">
        <v>849.6</v>
      </c>
      <c r="C287" s="23">
        <v>471.36469237832875</v>
      </c>
      <c r="D287" s="23">
        <v>3668.5638200183653</v>
      </c>
    </row>
    <row r="288" spans="2:8" x14ac:dyDescent="0.25">
      <c r="B288" s="27">
        <v>849.7</v>
      </c>
      <c r="C288" s="23">
        <v>474.55344352617078</v>
      </c>
      <c r="D288" s="23">
        <v>3715.8780532598716</v>
      </c>
    </row>
    <row r="289" spans="2:4" x14ac:dyDescent="0.25">
      <c r="B289" s="27">
        <v>849.8</v>
      </c>
      <c r="C289" s="23">
        <v>477.76138659320475</v>
      </c>
      <c r="D289" s="23">
        <v>3763.4820936639117</v>
      </c>
    </row>
    <row r="290" spans="2:4" x14ac:dyDescent="0.25">
      <c r="B290" s="27">
        <v>849.9</v>
      </c>
      <c r="C290" s="23">
        <v>481.02887970615245</v>
      </c>
      <c r="D290" s="23">
        <v>3811.4376492194674</v>
      </c>
    </row>
    <row r="291" spans="2:4" x14ac:dyDescent="0.25">
      <c r="B291" s="27">
        <v>850</v>
      </c>
      <c r="C291" s="23">
        <v>484.46496786042241</v>
      </c>
      <c r="D291" s="23">
        <v>3859.6988062442606</v>
      </c>
    </row>
    <row r="292" spans="2:4" x14ac:dyDescent="0.25">
      <c r="B292" s="27">
        <v>850.1</v>
      </c>
      <c r="C292" s="23">
        <v>488.00229568411385</v>
      </c>
      <c r="D292" s="23">
        <v>3908.307438016529</v>
      </c>
    </row>
    <row r="293" spans="2:4" x14ac:dyDescent="0.25">
      <c r="B293" s="27">
        <v>850.2</v>
      </c>
      <c r="C293" s="23">
        <v>491.78131313131314</v>
      </c>
      <c r="D293" s="23">
        <v>3957.3142332415059</v>
      </c>
    </row>
    <row r="294" spans="2:4" x14ac:dyDescent="0.25">
      <c r="B294" s="27">
        <v>850.3</v>
      </c>
      <c r="C294" s="23">
        <v>495.64995408631773</v>
      </c>
      <c r="D294" s="23">
        <v>4006.6725436179981</v>
      </c>
    </row>
    <row r="295" spans="2:4" x14ac:dyDescent="0.25">
      <c r="B295" s="27">
        <v>850.4</v>
      </c>
      <c r="C295" s="23">
        <v>499.6672635445363</v>
      </c>
      <c r="D295" s="23">
        <v>4056.4554637281908</v>
      </c>
    </row>
    <row r="296" spans="2:4" x14ac:dyDescent="0.25">
      <c r="B296" s="27">
        <v>850.5</v>
      </c>
      <c r="C296" s="23">
        <v>503.79779614325071</v>
      </c>
      <c r="D296" s="23">
        <v>4106.614876033058</v>
      </c>
    </row>
    <row r="297" spans="2:4" x14ac:dyDescent="0.25">
      <c r="B297" s="27">
        <v>850.6</v>
      </c>
      <c r="C297" s="23">
        <v>508.09706152433426</v>
      </c>
      <c r="D297" s="23">
        <v>4157.1955922865018</v>
      </c>
    </row>
    <row r="298" spans="2:4" x14ac:dyDescent="0.25">
      <c r="B298" s="27">
        <v>850.7</v>
      </c>
      <c r="C298" s="23">
        <v>513.03085399449037</v>
      </c>
      <c r="D298" s="23">
        <v>4208.2600550964189</v>
      </c>
    </row>
    <row r="299" spans="2:4" x14ac:dyDescent="0.25">
      <c r="B299" s="27">
        <v>850.8</v>
      </c>
      <c r="C299" s="23">
        <v>518.26864095500457</v>
      </c>
      <c r="D299" s="23">
        <v>4259.8108356290177</v>
      </c>
    </row>
    <row r="300" spans="2:4" x14ac:dyDescent="0.25">
      <c r="B300" s="27">
        <v>850.9</v>
      </c>
      <c r="C300" s="23">
        <v>523.55831037649216</v>
      </c>
      <c r="D300" s="23">
        <v>4311.9210284664832</v>
      </c>
    </row>
    <row r="301" spans="2:4" x14ac:dyDescent="0.25">
      <c r="B301" s="27">
        <v>851</v>
      </c>
      <c r="C301" s="23">
        <v>528.9262167125803</v>
      </c>
      <c r="D301" s="23">
        <v>4364.5311294765843</v>
      </c>
    </row>
    <row r="302" spans="2:4" x14ac:dyDescent="0.25">
      <c r="B302" s="27">
        <v>851.1</v>
      </c>
      <c r="C302" s="23">
        <v>534.42258953168039</v>
      </c>
      <c r="D302" s="23">
        <v>4417.6848484848488</v>
      </c>
    </row>
    <row r="303" spans="2:4" x14ac:dyDescent="0.25">
      <c r="B303" s="27">
        <v>851.2</v>
      </c>
      <c r="C303" s="23">
        <v>540.14017447199262</v>
      </c>
      <c r="D303" s="23">
        <v>4471.4303030303026</v>
      </c>
    </row>
    <row r="304" spans="2:4" x14ac:dyDescent="0.25">
      <c r="B304" s="27">
        <v>851.3</v>
      </c>
      <c r="C304" s="23">
        <v>546.42346189164368</v>
      </c>
      <c r="D304" s="23">
        <v>4525.7392102846652</v>
      </c>
    </row>
    <row r="305" spans="2:4" x14ac:dyDescent="0.25">
      <c r="B305" s="27">
        <v>851.4</v>
      </c>
      <c r="C305" s="23">
        <v>552.82828282828279</v>
      </c>
      <c r="D305" s="23">
        <v>4580.7191919191919</v>
      </c>
    </row>
    <row r="306" spans="2:4" x14ac:dyDescent="0.25">
      <c r="B306" s="27">
        <v>851.5</v>
      </c>
      <c r="C306" s="23">
        <v>559.56221303948575</v>
      </c>
      <c r="D306" s="23">
        <v>4636.3309458218546</v>
      </c>
    </row>
    <row r="307" spans="2:4" x14ac:dyDescent="0.25">
      <c r="B307" s="27">
        <v>851.6</v>
      </c>
      <c r="C307" s="23">
        <v>566.22690541781446</v>
      </c>
      <c r="D307" s="23">
        <v>4692.6093663911843</v>
      </c>
    </row>
    <row r="308" spans="2:4" x14ac:dyDescent="0.25">
      <c r="B308" s="27">
        <v>851.7</v>
      </c>
      <c r="C308" s="23">
        <v>572.63057851239671</v>
      </c>
      <c r="D308" s="23">
        <v>4749.5735537190085</v>
      </c>
    </row>
    <row r="309" spans="2:4" x14ac:dyDescent="0.25">
      <c r="B309" s="27">
        <v>851.8</v>
      </c>
      <c r="C309" s="23">
        <v>579.24729109274563</v>
      </c>
      <c r="D309" s="23">
        <v>4807.1474747474749</v>
      </c>
    </row>
    <row r="310" spans="2:4" x14ac:dyDescent="0.25">
      <c r="B310" s="27">
        <v>851.9</v>
      </c>
      <c r="C310" s="23">
        <v>586.99201101928372</v>
      </c>
      <c r="D310" s="23">
        <v>4865.4732782369147</v>
      </c>
    </row>
    <row r="311" spans="2:4" x14ac:dyDescent="0.25">
      <c r="B311" s="27">
        <v>852</v>
      </c>
      <c r="C311" s="23">
        <v>596.39752066115705</v>
      </c>
      <c r="D311" s="23">
        <v>4924.6255280073465</v>
      </c>
    </row>
    <row r="312" spans="2:4" x14ac:dyDescent="0.25">
      <c r="B312" s="27">
        <v>852.1</v>
      </c>
      <c r="C312" s="23">
        <v>604.57561983471078</v>
      </c>
      <c r="D312" s="23">
        <v>4984.6611570247933</v>
      </c>
    </row>
    <row r="313" spans="2:4" x14ac:dyDescent="0.25">
      <c r="B313" s="27">
        <v>852.2</v>
      </c>
      <c r="C313" s="23">
        <v>612.63870523415983</v>
      </c>
      <c r="D313" s="23">
        <v>5045.5434343434345</v>
      </c>
    </row>
    <row r="314" spans="2:4" x14ac:dyDescent="0.25">
      <c r="B314" s="27">
        <v>852.3</v>
      </c>
      <c r="C314" s="23">
        <v>620.6026170798898</v>
      </c>
      <c r="D314" s="23">
        <v>5107.1959595959597</v>
      </c>
    </row>
    <row r="315" spans="2:4" x14ac:dyDescent="0.25">
      <c r="B315" s="27">
        <v>852.4</v>
      </c>
      <c r="C315" s="23">
        <v>628.41864095500455</v>
      </c>
      <c r="D315" s="23">
        <v>5169.6617079889811</v>
      </c>
    </row>
    <row r="316" spans="2:4" x14ac:dyDescent="0.25">
      <c r="B316" s="27">
        <v>852.5</v>
      </c>
      <c r="C316" s="23">
        <v>638.1110192837466</v>
      </c>
      <c r="D316" s="23">
        <v>5232.9516988062442</v>
      </c>
    </row>
    <row r="317" spans="2:4" x14ac:dyDescent="0.25">
      <c r="B317" s="27">
        <v>852.6</v>
      </c>
      <c r="C317" s="23">
        <v>649.45881542699726</v>
      </c>
      <c r="D317" s="23">
        <v>5297.3079889807159</v>
      </c>
    </row>
    <row r="318" spans="2:4" x14ac:dyDescent="0.25">
      <c r="B318" s="27">
        <v>852.7</v>
      </c>
      <c r="C318" s="23">
        <v>658.18089990817259</v>
      </c>
      <c r="D318" s="23">
        <v>5362.7368227731868</v>
      </c>
    </row>
    <row r="319" spans="2:4" x14ac:dyDescent="0.25">
      <c r="B319" s="27">
        <v>852.8</v>
      </c>
      <c r="C319" s="23">
        <v>665.10110192837465</v>
      </c>
      <c r="D319" s="23">
        <v>5428.8896235078055</v>
      </c>
    </row>
    <row r="320" spans="2:4" x14ac:dyDescent="0.25">
      <c r="B320" s="27">
        <v>852.9</v>
      </c>
      <c r="C320" s="23">
        <v>672.87084481175395</v>
      </c>
      <c r="D320" s="23">
        <v>5495.7954086317723</v>
      </c>
    </row>
    <row r="321" spans="2:4" x14ac:dyDescent="0.25">
      <c r="B321" s="27">
        <v>853</v>
      </c>
      <c r="C321" s="23">
        <v>680.64848484848483</v>
      </c>
      <c r="D321" s="23">
        <v>5563.4714416896231</v>
      </c>
    </row>
    <row r="322" spans="2:4" x14ac:dyDescent="0.25">
      <c r="B322" s="27">
        <v>853.1</v>
      </c>
      <c r="C322" s="23">
        <v>687.45968778696056</v>
      </c>
      <c r="D322" s="23">
        <v>5631.8633608815426</v>
      </c>
    </row>
    <row r="323" spans="2:4" x14ac:dyDescent="0.25">
      <c r="B323" s="27">
        <v>853.2</v>
      </c>
      <c r="C323" s="23">
        <v>694.10647382920115</v>
      </c>
      <c r="D323" s="23">
        <v>5700.9671258034896</v>
      </c>
    </row>
    <row r="324" spans="2:4" x14ac:dyDescent="0.25">
      <c r="B324" s="27">
        <v>853.3</v>
      </c>
      <c r="C324" s="23">
        <v>700.74669421487602</v>
      </c>
      <c r="D324" s="23">
        <v>5770.6923783287421</v>
      </c>
    </row>
    <row r="325" spans="2:4" x14ac:dyDescent="0.25">
      <c r="B325" s="27">
        <v>853.4</v>
      </c>
      <c r="C325" s="23">
        <v>707.48471074380166</v>
      </c>
      <c r="D325" s="23">
        <v>5841.1287419651053</v>
      </c>
    </row>
    <row r="326" spans="2:4" x14ac:dyDescent="0.25">
      <c r="B326" s="27">
        <v>853.5</v>
      </c>
      <c r="C326" s="23">
        <v>714.41046831955919</v>
      </c>
      <c r="D326" s="23">
        <v>5912.2042240587698</v>
      </c>
    </row>
    <row r="327" spans="2:4" x14ac:dyDescent="0.25">
      <c r="B327" s="27">
        <v>853.6</v>
      </c>
      <c r="C327" s="23">
        <v>721.55670339761252</v>
      </c>
      <c r="D327" s="23">
        <v>5983.9838383838387</v>
      </c>
    </row>
    <row r="328" spans="2:4" x14ac:dyDescent="0.25">
      <c r="B328" s="27">
        <v>853.7</v>
      </c>
      <c r="C328" s="23">
        <v>728.95449954086314</v>
      </c>
      <c r="D328" s="23">
        <v>6056.5314967860422</v>
      </c>
    </row>
    <row r="329" spans="2:4" x14ac:dyDescent="0.25">
      <c r="B329" s="27">
        <v>853.8</v>
      </c>
      <c r="C329" s="23">
        <v>736.67539026629936</v>
      </c>
      <c r="D329" s="23">
        <v>6129.7917355371901</v>
      </c>
    </row>
    <row r="330" spans="2:4" x14ac:dyDescent="0.25">
      <c r="B330" s="27">
        <v>853.9</v>
      </c>
      <c r="C330" s="23">
        <v>745.1893021120294</v>
      </c>
      <c r="D330" s="23">
        <v>6203.9015610651977</v>
      </c>
    </row>
    <row r="331" spans="2:4" x14ac:dyDescent="0.25">
      <c r="B331" s="27">
        <v>854</v>
      </c>
      <c r="C331" s="23">
        <v>754.27708907254362</v>
      </c>
      <c r="D331" s="23">
        <v>6278.8561983471072</v>
      </c>
    </row>
    <row r="332" spans="2:4" x14ac:dyDescent="0.25">
      <c r="B332" s="27">
        <v>854.1</v>
      </c>
      <c r="C332" s="23">
        <v>762.87892561983472</v>
      </c>
      <c r="D332" s="23">
        <v>6354.7085399449034</v>
      </c>
    </row>
    <row r="333" spans="2:4" x14ac:dyDescent="0.25">
      <c r="B333" s="27">
        <v>854.2</v>
      </c>
      <c r="C333" s="23">
        <v>770.67529843893476</v>
      </c>
      <c r="D333" s="23">
        <v>6431.4130394857666</v>
      </c>
    </row>
    <row r="334" spans="2:4" x14ac:dyDescent="0.25">
      <c r="B334" s="27">
        <v>854.3</v>
      </c>
      <c r="C334" s="23">
        <v>778.36960514233238</v>
      </c>
      <c r="D334" s="23">
        <v>6508.8477502295682</v>
      </c>
    </row>
    <row r="335" spans="2:4" x14ac:dyDescent="0.25">
      <c r="B335" s="27">
        <v>854.4</v>
      </c>
      <c r="C335" s="23">
        <v>787.39770431588613</v>
      </c>
      <c r="D335" s="23">
        <v>6587.1412304866853</v>
      </c>
    </row>
    <row r="336" spans="2:4" x14ac:dyDescent="0.25">
      <c r="B336" s="27">
        <v>854.5</v>
      </c>
      <c r="C336" s="23">
        <v>797.31386593204775</v>
      </c>
      <c r="D336" s="23">
        <v>6666.3515151515148</v>
      </c>
    </row>
    <row r="337" spans="2:4" x14ac:dyDescent="0.25">
      <c r="B337" s="27">
        <v>854.6</v>
      </c>
      <c r="C337" s="23">
        <v>807.66097337006431</v>
      </c>
      <c r="D337" s="23">
        <v>6746.5770431588617</v>
      </c>
    </row>
    <row r="338" spans="2:4" x14ac:dyDescent="0.25">
      <c r="B338" s="27">
        <v>854.7</v>
      </c>
      <c r="C338" s="23">
        <v>819.16675849403123</v>
      </c>
      <c r="D338" s="23">
        <v>6827.9309458218549</v>
      </c>
    </row>
    <row r="339" spans="2:4" x14ac:dyDescent="0.25">
      <c r="B339" s="27">
        <v>854.8</v>
      </c>
      <c r="C339" s="23">
        <v>832.5623507805326</v>
      </c>
      <c r="D339" s="23">
        <v>6910.4830119375574</v>
      </c>
    </row>
    <row r="340" spans="2:4" x14ac:dyDescent="0.25">
      <c r="B340" s="27">
        <v>854.9</v>
      </c>
      <c r="C340" s="23">
        <v>847.66473829201107</v>
      </c>
      <c r="D340" s="23">
        <v>6994.5079889807166</v>
      </c>
    </row>
    <row r="341" spans="2:4" x14ac:dyDescent="0.25">
      <c r="B341" s="27">
        <v>855</v>
      </c>
      <c r="C341" s="23">
        <v>864.18411386593209</v>
      </c>
      <c r="D341" s="23">
        <v>7080.0756657483926</v>
      </c>
    </row>
    <row r="342" spans="2:4" x14ac:dyDescent="0.25">
      <c r="B342" s="27">
        <v>855.1</v>
      </c>
      <c r="C342" s="23">
        <v>882.42102846648299</v>
      </c>
      <c r="D342" s="23">
        <v>7167.3748393021124</v>
      </c>
    </row>
    <row r="343" spans="2:4" x14ac:dyDescent="0.25">
      <c r="B343" s="27">
        <v>855.2</v>
      </c>
      <c r="C343" s="23">
        <v>898.94921946740124</v>
      </c>
      <c r="D343" s="23">
        <v>7256.4811753902659</v>
      </c>
    </row>
    <row r="344" spans="2:4" x14ac:dyDescent="0.25">
      <c r="B344" s="27">
        <v>855.3</v>
      </c>
      <c r="C344" s="23">
        <v>913.86400367309454</v>
      </c>
      <c r="D344" s="23">
        <v>7347.1052341597797</v>
      </c>
    </row>
    <row r="345" spans="2:4" x14ac:dyDescent="0.25">
      <c r="B345" s="27">
        <v>855.4</v>
      </c>
      <c r="C345" s="23">
        <v>930.24370982552796</v>
      </c>
      <c r="D345" s="23">
        <v>7439.3432506887057</v>
      </c>
    </row>
    <row r="346" spans="2:4" x14ac:dyDescent="0.25">
      <c r="B346" s="27">
        <v>855.5</v>
      </c>
      <c r="C346" s="23">
        <v>946.15987144168957</v>
      </c>
      <c r="D346" s="23">
        <v>7533.12984389348</v>
      </c>
    </row>
    <row r="347" spans="2:4" x14ac:dyDescent="0.25">
      <c r="B347" s="27">
        <v>855.6</v>
      </c>
      <c r="C347" s="23">
        <v>961.59081726354452</v>
      </c>
      <c r="D347" s="23">
        <v>7628.5142332415062</v>
      </c>
    </row>
    <row r="348" spans="2:4" x14ac:dyDescent="0.25">
      <c r="B348" s="27">
        <v>855.7</v>
      </c>
      <c r="C348" s="23">
        <v>975.92479338842975</v>
      </c>
      <c r="D348" s="23">
        <v>7725.4354453627184</v>
      </c>
    </row>
    <row r="349" spans="2:4" x14ac:dyDescent="0.25">
      <c r="B349" s="27">
        <v>855.8</v>
      </c>
      <c r="C349" s="23">
        <v>989.6794306703398</v>
      </c>
      <c r="D349" s="23">
        <v>7823.6973370064279</v>
      </c>
    </row>
    <row r="350" spans="2:4" x14ac:dyDescent="0.25">
      <c r="B350" s="27">
        <v>855.9</v>
      </c>
      <c r="C350" s="23">
        <v>1002.9783287419651</v>
      </c>
      <c r="D350" s="23">
        <v>7923.3748393021124</v>
      </c>
    </row>
    <row r="351" spans="2:4" x14ac:dyDescent="0.25">
      <c r="B351" s="27">
        <v>856</v>
      </c>
      <c r="C351" s="23">
        <v>1015.3847566574839</v>
      </c>
      <c r="D351" s="23">
        <v>8024.2754820936643</v>
      </c>
    </row>
    <row r="352" spans="2:4" x14ac:dyDescent="0.25">
      <c r="B352" s="27">
        <v>856.1</v>
      </c>
      <c r="C352" s="23">
        <v>1026.903489439853</v>
      </c>
      <c r="D352" s="23">
        <v>8126.3654729109276</v>
      </c>
    </row>
    <row r="353" spans="2:4" x14ac:dyDescent="0.25">
      <c r="B353" s="27">
        <v>856.2</v>
      </c>
      <c r="C353" s="23">
        <v>1038.6028466483012</v>
      </c>
      <c r="D353" s="23">
        <v>8229.6741965105593</v>
      </c>
    </row>
    <row r="354" spans="2:4" x14ac:dyDescent="0.25">
      <c r="B354" s="27">
        <v>856.3</v>
      </c>
      <c r="C354" s="23">
        <v>1050.3323232323232</v>
      </c>
      <c r="D354" s="23">
        <v>8334.0929292929286</v>
      </c>
    </row>
    <row r="355" spans="2:4" x14ac:dyDescent="0.25">
      <c r="B355" s="27">
        <v>856.4</v>
      </c>
      <c r="C355" s="23">
        <v>1062.2559228650139</v>
      </c>
      <c r="D355" s="23">
        <v>8439.7627180899908</v>
      </c>
    </row>
    <row r="356" spans="2:4" x14ac:dyDescent="0.25">
      <c r="B356" s="27">
        <v>856.5</v>
      </c>
      <c r="C356" s="23">
        <v>1074.288062442608</v>
      </c>
      <c r="D356" s="23">
        <v>8546.5572084481173</v>
      </c>
    </row>
    <row r="357" spans="2:4" x14ac:dyDescent="0.25">
      <c r="B357" s="27">
        <v>856.6</v>
      </c>
      <c r="C357" s="23">
        <v>1086.4335169880624</v>
      </c>
      <c r="D357" s="23">
        <v>8654.5652892561975</v>
      </c>
    </row>
    <row r="358" spans="2:4" x14ac:dyDescent="0.25">
      <c r="B358" s="27">
        <v>856.7</v>
      </c>
      <c r="C358" s="23">
        <v>1098.6118457300277</v>
      </c>
      <c r="D358" s="23">
        <v>8763.8589531680445</v>
      </c>
    </row>
    <row r="359" spans="2:4" x14ac:dyDescent="0.25">
      <c r="B359" s="27">
        <v>856.8</v>
      </c>
      <c r="C359" s="23">
        <v>1110.568227731864</v>
      </c>
      <c r="D359" s="23">
        <v>8874.2920110192845</v>
      </c>
    </row>
    <row r="360" spans="2:4" x14ac:dyDescent="0.25">
      <c r="B360" s="27">
        <v>856.9</v>
      </c>
      <c r="C360" s="23">
        <v>1123.2792470156107</v>
      </c>
      <c r="D360" s="23">
        <v>8986.0143250688707</v>
      </c>
    </row>
    <row r="361" spans="2:4" x14ac:dyDescent="0.25">
      <c r="B361" s="27">
        <v>857</v>
      </c>
      <c r="C361" s="23">
        <v>1136.7505050505051</v>
      </c>
      <c r="D361" s="23">
        <v>9098.982552800735</v>
      </c>
    </row>
    <row r="362" spans="2:4" x14ac:dyDescent="0.25">
      <c r="B362" s="27">
        <v>857.1</v>
      </c>
      <c r="C362" s="23">
        <v>1150.8969696969698</v>
      </c>
      <c r="D362" s="23">
        <v>9213.3377410468311</v>
      </c>
    </row>
    <row r="363" spans="2:4" x14ac:dyDescent="0.25">
      <c r="B363" s="27">
        <v>857.2</v>
      </c>
      <c r="C363" s="23">
        <v>1164.8780532598714</v>
      </c>
      <c r="D363" s="23">
        <v>9329.1658402203848</v>
      </c>
    </row>
    <row r="364" spans="2:4" x14ac:dyDescent="0.25">
      <c r="B364" s="27">
        <v>857.3</v>
      </c>
      <c r="C364" s="23">
        <v>1184.7816345270892</v>
      </c>
      <c r="D364" s="23">
        <v>9446.5814508723597</v>
      </c>
    </row>
    <row r="365" spans="2:4" x14ac:dyDescent="0.25">
      <c r="B365" s="27">
        <v>857.4</v>
      </c>
      <c r="C365" s="23">
        <v>1206.3678604224058</v>
      </c>
      <c r="D365" s="23">
        <v>9566.2376492194671</v>
      </c>
    </row>
    <row r="366" spans="2:4" x14ac:dyDescent="0.25">
      <c r="B366" s="27">
        <v>857.5</v>
      </c>
      <c r="C366" s="23">
        <v>1223.3292929292929</v>
      </c>
      <c r="D366" s="23">
        <v>9687.7201101928367</v>
      </c>
    </row>
    <row r="367" spans="2:4" x14ac:dyDescent="0.25">
      <c r="B367" s="27">
        <v>857.6</v>
      </c>
      <c r="C367" s="23">
        <v>1238.1171717171717</v>
      </c>
      <c r="D367" s="23">
        <v>9810.7665748393028</v>
      </c>
    </row>
    <row r="368" spans="2:4" x14ac:dyDescent="0.25">
      <c r="B368" s="27">
        <v>857.7</v>
      </c>
      <c r="C368" s="23">
        <v>1253.0808999081726</v>
      </c>
      <c r="D368" s="23">
        <v>9935.371900826447</v>
      </c>
    </row>
    <row r="369" spans="2:4" x14ac:dyDescent="0.25">
      <c r="B369" s="27">
        <v>857.8</v>
      </c>
      <c r="C369" s="23">
        <v>1267.042056932966</v>
      </c>
      <c r="D369" s="23">
        <v>10061.353902662993</v>
      </c>
    </row>
    <row r="370" spans="2:4" x14ac:dyDescent="0.25">
      <c r="B370" s="27">
        <v>857.9</v>
      </c>
      <c r="C370" s="23">
        <v>1280.4991735537189</v>
      </c>
      <c r="D370" s="23">
        <v>10188.790449954085</v>
      </c>
    </row>
    <row r="371" spans="2:4" x14ac:dyDescent="0.25">
      <c r="B371" s="27">
        <v>858</v>
      </c>
      <c r="C371" s="23">
        <v>1292.9456382001836</v>
      </c>
      <c r="D371" s="23">
        <v>10317.438383838384</v>
      </c>
    </row>
    <row r="372" spans="2:4" x14ac:dyDescent="0.25">
      <c r="B372" s="27">
        <v>858.1</v>
      </c>
      <c r="C372" s="23">
        <v>1305.5502295684114</v>
      </c>
      <c r="D372" s="23">
        <v>10447.323415977962</v>
      </c>
    </row>
    <row r="373" spans="2:4" x14ac:dyDescent="0.25">
      <c r="B373" s="27">
        <v>858.2</v>
      </c>
      <c r="C373" s="23">
        <v>1318.8069788797061</v>
      </c>
      <c r="D373" s="23">
        <v>10578.578512396694</v>
      </c>
    </row>
    <row r="374" spans="2:4" x14ac:dyDescent="0.25">
      <c r="B374" s="27">
        <v>858.3</v>
      </c>
      <c r="C374" s="23">
        <v>1331.2679522497704</v>
      </c>
      <c r="D374" s="23">
        <v>10711.057483930212</v>
      </c>
    </row>
    <row r="375" spans="2:4" x14ac:dyDescent="0.25">
      <c r="B375" s="27">
        <v>858.4</v>
      </c>
      <c r="C375" s="23">
        <v>1343.6932047750229</v>
      </c>
      <c r="D375" s="23">
        <v>10844.851423324151</v>
      </c>
    </row>
    <row r="376" spans="2:4" x14ac:dyDescent="0.25">
      <c r="B376" s="27">
        <v>858.5</v>
      </c>
      <c r="C376" s="23">
        <v>1356.2866850321395</v>
      </c>
      <c r="D376" s="23">
        <v>10979.81634527089</v>
      </c>
    </row>
    <row r="377" spans="2:4" x14ac:dyDescent="0.25">
      <c r="B377" s="27">
        <v>858.6</v>
      </c>
      <c r="C377" s="23">
        <v>1369.229476584022</v>
      </c>
      <c r="D377" s="23">
        <v>11116.058034894399</v>
      </c>
    </row>
    <row r="378" spans="2:4" x14ac:dyDescent="0.25">
      <c r="B378" s="27">
        <v>858.7</v>
      </c>
      <c r="C378" s="23">
        <v>1381.0596877869605</v>
      </c>
      <c r="D378" s="23">
        <v>11253.627915518824</v>
      </c>
    </row>
    <row r="379" spans="2:4" x14ac:dyDescent="0.25">
      <c r="B379" s="27">
        <v>858.8</v>
      </c>
      <c r="C379" s="23">
        <v>1393.3195592286502</v>
      </c>
      <c r="D379" s="23">
        <v>11392.310009182736</v>
      </c>
    </row>
    <row r="380" spans="2:4" x14ac:dyDescent="0.25">
      <c r="B380" s="27">
        <v>858.9</v>
      </c>
      <c r="C380" s="23">
        <v>1406.3800734618917</v>
      </c>
      <c r="D380" s="23">
        <v>11532.343067033977</v>
      </c>
    </row>
    <row r="381" spans="2:4" x14ac:dyDescent="0.25">
      <c r="B381" s="27">
        <v>859</v>
      </c>
      <c r="C381" s="23">
        <v>1419.2392102846648</v>
      </c>
      <c r="D381" s="23">
        <v>11673.586042240588</v>
      </c>
    </row>
    <row r="382" spans="2:4" x14ac:dyDescent="0.25">
      <c r="B382" s="27">
        <v>859.1</v>
      </c>
      <c r="C382" s="23">
        <v>1433.6205693296602</v>
      </c>
      <c r="D382" s="23">
        <v>11816.145454545454</v>
      </c>
    </row>
    <row r="383" spans="2:4" x14ac:dyDescent="0.25">
      <c r="B383" s="27">
        <v>859.2</v>
      </c>
      <c r="C383" s="23">
        <v>1448.5977043158862</v>
      </c>
      <c r="D383" s="23">
        <v>11960.345270890726</v>
      </c>
    </row>
    <row r="384" spans="2:4" x14ac:dyDescent="0.25">
      <c r="B384" s="27">
        <v>859.3</v>
      </c>
      <c r="C384" s="23">
        <v>1461.7426997245179</v>
      </c>
      <c r="D384" s="23">
        <v>12105.832139577595</v>
      </c>
    </row>
    <row r="385" spans="2:4" x14ac:dyDescent="0.25">
      <c r="B385" s="27">
        <v>859.4</v>
      </c>
      <c r="C385" s="23">
        <v>1474.6722681359045</v>
      </c>
      <c r="D385" s="23">
        <v>12252.704499540863</v>
      </c>
    </row>
    <row r="386" spans="2:4" x14ac:dyDescent="0.25">
      <c r="B386" s="27">
        <v>859.5</v>
      </c>
      <c r="C386" s="23">
        <v>1487.9873278236914</v>
      </c>
      <c r="D386" s="23">
        <v>12400.794857667584</v>
      </c>
    </row>
    <row r="387" spans="2:4" x14ac:dyDescent="0.25">
      <c r="B387" s="27">
        <v>859.6</v>
      </c>
      <c r="C387" s="23">
        <v>1500.8462809917355</v>
      </c>
      <c r="D387" s="23">
        <v>12550.223691460054</v>
      </c>
    </row>
    <row r="388" spans="2:4" x14ac:dyDescent="0.25">
      <c r="B388" s="27">
        <v>859.7</v>
      </c>
      <c r="C388" s="23">
        <v>1512.1098255280074</v>
      </c>
      <c r="D388" s="23">
        <v>12700.935169880624</v>
      </c>
    </row>
    <row r="389" spans="2:4" x14ac:dyDescent="0.25">
      <c r="B389" s="27">
        <v>859.8</v>
      </c>
      <c r="C389" s="23">
        <v>1522.9996326905418</v>
      </c>
      <c r="D389" s="23">
        <v>12852.648668503214</v>
      </c>
    </row>
    <row r="390" spans="2:4" x14ac:dyDescent="0.25">
      <c r="B390" s="27">
        <v>859.9</v>
      </c>
      <c r="C390" s="23">
        <v>1534.0580348943986</v>
      </c>
      <c r="D390" s="23">
        <v>13005.558126721764</v>
      </c>
    </row>
    <row r="391" spans="2:4" x14ac:dyDescent="0.25">
      <c r="B391" s="27">
        <v>860</v>
      </c>
      <c r="C391" s="23">
        <v>1544.6661157024794</v>
      </c>
      <c r="D391" s="23">
        <v>13159.454912764004</v>
      </c>
    </row>
    <row r="392" spans="2:4" x14ac:dyDescent="0.25">
      <c r="B392" s="27">
        <v>860.1</v>
      </c>
      <c r="C392" s="23">
        <v>1555.2020202020201</v>
      </c>
      <c r="D392" s="23">
        <v>13314.416896235078</v>
      </c>
    </row>
    <row r="393" spans="2:4" x14ac:dyDescent="0.25">
      <c r="B393" s="27">
        <v>860.2</v>
      </c>
      <c r="C393" s="23">
        <v>1565.5441689623508</v>
      </c>
      <c r="D393" s="23">
        <v>13470.505785123967</v>
      </c>
    </row>
    <row r="394" spans="2:4" x14ac:dyDescent="0.25">
      <c r="B394" s="27">
        <v>860.3</v>
      </c>
      <c r="C394" s="23">
        <v>1576.2618916437098</v>
      </c>
      <c r="D394" s="23">
        <v>13627.557024793388</v>
      </c>
    </row>
    <row r="395" spans="2:4" x14ac:dyDescent="0.25">
      <c r="B395" s="27">
        <v>860.4</v>
      </c>
      <c r="C395" s="23">
        <v>1587.1904499540863</v>
      </c>
      <c r="D395" s="23">
        <v>13785.782185491276</v>
      </c>
    </row>
    <row r="396" spans="2:4" x14ac:dyDescent="0.25">
      <c r="B396" s="27">
        <v>860.5</v>
      </c>
      <c r="C396" s="23">
        <v>1598.7381083562902</v>
      </c>
      <c r="D396" s="23">
        <v>13945.029935720844</v>
      </c>
    </row>
    <row r="397" spans="2:4" x14ac:dyDescent="0.25">
      <c r="B397" s="27">
        <v>860.6</v>
      </c>
      <c r="C397" s="23">
        <v>1610.8227731864094</v>
      </c>
      <c r="D397" s="23">
        <v>14105.483930211203</v>
      </c>
    </row>
    <row r="398" spans="2:4" x14ac:dyDescent="0.25">
      <c r="B398" s="27">
        <v>860.7</v>
      </c>
      <c r="C398" s="23">
        <v>1622.7092745638199</v>
      </c>
      <c r="D398" s="23">
        <v>14267.211753902662</v>
      </c>
    </row>
    <row r="399" spans="2:4" x14ac:dyDescent="0.25">
      <c r="B399" s="27">
        <v>860.8</v>
      </c>
      <c r="C399" s="23">
        <v>1634.6514233241505</v>
      </c>
      <c r="D399" s="23">
        <v>14430.038567493113</v>
      </c>
    </row>
    <row r="400" spans="2:4" x14ac:dyDescent="0.25">
      <c r="B400" s="27">
        <v>860.9</v>
      </c>
      <c r="C400" s="23">
        <v>1646.8651974288339</v>
      </c>
      <c r="D400" s="23">
        <v>14594.168595041323</v>
      </c>
    </row>
    <row r="401" spans="2:4" x14ac:dyDescent="0.25">
      <c r="B401" s="27">
        <v>861</v>
      </c>
      <c r="C401" s="23">
        <v>1659.450321395776</v>
      </c>
      <c r="D401" s="23">
        <v>14759.440220385675</v>
      </c>
    </row>
    <row r="402" spans="2:4" x14ac:dyDescent="0.25">
      <c r="B402" s="27">
        <v>861.1</v>
      </c>
      <c r="C402" s="23">
        <v>1672.5175390266299</v>
      </c>
      <c r="D402" s="23">
        <v>14925.993021120294</v>
      </c>
    </row>
    <row r="403" spans="2:4" x14ac:dyDescent="0.25">
      <c r="B403" s="27">
        <v>861.2</v>
      </c>
      <c r="C403" s="23">
        <v>1685.9382920110193</v>
      </c>
      <c r="D403" s="23">
        <v>15093.970982552801</v>
      </c>
    </row>
    <row r="404" spans="2:4" x14ac:dyDescent="0.25">
      <c r="B404" s="27">
        <v>861.3</v>
      </c>
      <c r="C404" s="23">
        <v>1699.8666666666666</v>
      </c>
      <c r="D404" s="23">
        <v>15263.218365472911</v>
      </c>
    </row>
    <row r="405" spans="2:4" x14ac:dyDescent="0.25">
      <c r="B405" s="27">
        <v>861.4</v>
      </c>
      <c r="C405" s="23">
        <v>1713.8582185491277</v>
      </c>
      <c r="D405" s="23">
        <v>15433.967309458218</v>
      </c>
    </row>
    <row r="406" spans="2:4" x14ac:dyDescent="0.25">
      <c r="B406" s="27">
        <v>861.5</v>
      </c>
      <c r="C406" s="23">
        <v>1727.3583103764922</v>
      </c>
      <c r="D406" s="23">
        <v>15605.991551882462</v>
      </c>
    </row>
    <row r="407" spans="2:4" x14ac:dyDescent="0.25">
      <c r="B407" s="27">
        <v>861.6</v>
      </c>
      <c r="C407" s="23">
        <v>1740.0348943985307</v>
      </c>
      <c r="D407" s="23">
        <v>15779.319008264463</v>
      </c>
    </row>
    <row r="408" spans="2:4" x14ac:dyDescent="0.25">
      <c r="B408" s="27">
        <v>861.7</v>
      </c>
      <c r="C408" s="23">
        <v>1752.2192837465566</v>
      </c>
      <c r="D408" s="23">
        <v>15953.998163452708</v>
      </c>
    </row>
    <row r="409" spans="2:4" x14ac:dyDescent="0.25">
      <c r="B409" s="27">
        <v>861.8</v>
      </c>
      <c r="C409" s="23">
        <v>1763.5044995408632</v>
      </c>
      <c r="D409" s="23">
        <v>16129.743985307621</v>
      </c>
    </row>
    <row r="410" spans="2:4" x14ac:dyDescent="0.25">
      <c r="B410" s="27">
        <v>861.9</v>
      </c>
      <c r="C410" s="23">
        <v>1774.3943067033977</v>
      </c>
      <c r="D410" s="23">
        <v>16306.70927456382</v>
      </c>
    </row>
    <row r="411" spans="2:4" x14ac:dyDescent="0.25">
      <c r="B411" s="27">
        <v>862</v>
      </c>
      <c r="C411" s="23">
        <v>1785.2743801652894</v>
      </c>
      <c r="D411" s="23">
        <v>16484.648668503214</v>
      </c>
    </row>
    <row r="412" spans="2:4" x14ac:dyDescent="0.25">
      <c r="B412" s="27">
        <v>862.1</v>
      </c>
      <c r="C412" s="23">
        <v>1796.121212121212</v>
      </c>
      <c r="D412" s="23">
        <v>16663.675298438935</v>
      </c>
    </row>
    <row r="413" spans="2:4" x14ac:dyDescent="0.25">
      <c r="B413" s="27">
        <v>862.2</v>
      </c>
      <c r="C413" s="23">
        <v>1807.0161616161615</v>
      </c>
      <c r="D413" s="23">
        <v>16843.897887970616</v>
      </c>
    </row>
    <row r="414" spans="2:4" x14ac:dyDescent="0.25">
      <c r="B414" s="27">
        <v>862.3</v>
      </c>
      <c r="C414" s="23">
        <v>1818.0714416896235</v>
      </c>
      <c r="D414" s="23">
        <v>17025.104866850321</v>
      </c>
    </row>
    <row r="415" spans="2:4" x14ac:dyDescent="0.25">
      <c r="B415" s="27">
        <v>862.4</v>
      </c>
      <c r="C415" s="23">
        <v>1829.1274563820018</v>
      </c>
      <c r="D415" s="23">
        <v>17207.535720844811</v>
      </c>
    </row>
    <row r="416" spans="2:4" x14ac:dyDescent="0.25">
      <c r="B416" s="27">
        <v>862.5</v>
      </c>
      <c r="C416" s="23">
        <v>1839.9627180899909</v>
      </c>
      <c r="D416" s="23">
        <v>17390.948025711663</v>
      </c>
    </row>
    <row r="417" spans="2:4" x14ac:dyDescent="0.25">
      <c r="B417" s="27">
        <v>862.6</v>
      </c>
      <c r="C417" s="23">
        <v>1850.7878787878788</v>
      </c>
      <c r="D417" s="23">
        <v>17575.443158861341</v>
      </c>
    </row>
    <row r="418" spans="2:4" x14ac:dyDescent="0.25">
      <c r="B418" s="27">
        <v>862.7</v>
      </c>
      <c r="C418" s="23">
        <v>1861.7184573002755</v>
      </c>
      <c r="D418" s="23">
        <v>17761.132782369146</v>
      </c>
    </row>
    <row r="419" spans="2:4" x14ac:dyDescent="0.25">
      <c r="B419" s="27">
        <v>862.8</v>
      </c>
      <c r="C419" s="23">
        <v>1873.1370064279156</v>
      </c>
      <c r="D419" s="23">
        <v>17947.822956841137</v>
      </c>
    </row>
    <row r="420" spans="2:4" x14ac:dyDescent="0.25">
      <c r="B420" s="27">
        <v>862.9</v>
      </c>
      <c r="C420" s="23">
        <v>1884.4973370064279</v>
      </c>
      <c r="D420" s="23">
        <v>18135.775206611572</v>
      </c>
    </row>
    <row r="421" spans="2:4" x14ac:dyDescent="0.25">
      <c r="B421" s="27">
        <v>863</v>
      </c>
      <c r="C421" s="23">
        <v>1895.2282828282828</v>
      </c>
      <c r="D421" s="23">
        <v>18324.723599632689</v>
      </c>
    </row>
    <row r="422" spans="2:4" x14ac:dyDescent="0.25">
      <c r="B422" s="27">
        <v>863.1</v>
      </c>
      <c r="C422" s="23">
        <v>1905.4765840220387</v>
      </c>
      <c r="D422" s="23">
        <v>18514.715151515153</v>
      </c>
    </row>
    <row r="423" spans="2:4" x14ac:dyDescent="0.25">
      <c r="B423" s="27">
        <v>863.2</v>
      </c>
      <c r="C423" s="23">
        <v>1915.4411386593206</v>
      </c>
      <c r="D423" s="23">
        <v>18705.83507805326</v>
      </c>
    </row>
    <row r="424" spans="2:4" x14ac:dyDescent="0.25">
      <c r="B424" s="27">
        <v>863.3</v>
      </c>
      <c r="C424" s="23">
        <v>1925.2558310376492</v>
      </c>
      <c r="D424" s="23">
        <v>18897.823324150599</v>
      </c>
    </row>
    <row r="425" spans="2:4" x14ac:dyDescent="0.25">
      <c r="B425" s="27">
        <v>863.4</v>
      </c>
      <c r="C425" s="23">
        <v>1935.0088154269972</v>
      </c>
      <c r="D425" s="23">
        <v>19090.906152433425</v>
      </c>
    </row>
    <row r="426" spans="2:4" x14ac:dyDescent="0.25">
      <c r="B426" s="27">
        <v>863.5</v>
      </c>
      <c r="C426" s="23">
        <v>1944.6361799816345</v>
      </c>
      <c r="D426" s="23">
        <v>19284.841138659322</v>
      </c>
    </row>
    <row r="427" spans="2:4" x14ac:dyDescent="0.25">
      <c r="B427" s="27">
        <v>863.6</v>
      </c>
      <c r="C427" s="23">
        <v>1955.2859504132232</v>
      </c>
      <c r="D427" s="23">
        <v>19479.788429752065</v>
      </c>
    </row>
    <row r="428" spans="2:4" x14ac:dyDescent="0.25">
      <c r="B428" s="27">
        <v>863.7</v>
      </c>
      <c r="C428" s="23">
        <v>1965.4078971533518</v>
      </c>
      <c r="D428" s="23">
        <v>19675.899357208447</v>
      </c>
    </row>
    <row r="429" spans="2:4" x14ac:dyDescent="0.25">
      <c r="B429" s="27">
        <v>863.8</v>
      </c>
      <c r="C429" s="23">
        <v>1975.0214876033058</v>
      </c>
      <c r="D429" s="23">
        <v>19872.875665748394</v>
      </c>
    </row>
    <row r="430" spans="2:4" x14ac:dyDescent="0.25">
      <c r="B430" s="27">
        <v>863.9</v>
      </c>
      <c r="C430" s="23">
        <v>1984.3250688705234</v>
      </c>
      <c r="D430" s="23">
        <v>20070.91717171717</v>
      </c>
    </row>
    <row r="431" spans="2:4" x14ac:dyDescent="0.25">
      <c r="B431" s="27">
        <v>864</v>
      </c>
      <c r="C431" s="23">
        <v>1993.6809917355372</v>
      </c>
      <c r="D431" s="23">
        <v>20269.768227731864</v>
      </c>
    </row>
    <row r="432" spans="2:4" x14ac:dyDescent="0.25">
      <c r="B432" s="27">
        <v>864.1</v>
      </c>
      <c r="C432" s="23">
        <v>2003.2236914600551</v>
      </c>
      <c r="D432" s="23">
        <v>20469.562534435263</v>
      </c>
    </row>
    <row r="433" spans="2:4" x14ac:dyDescent="0.25">
      <c r="B433" s="27">
        <v>864.2</v>
      </c>
      <c r="C433" s="23">
        <v>2013.1056014692379</v>
      </c>
      <c r="D433" s="23">
        <v>20670.449954086318</v>
      </c>
    </row>
    <row r="434" spans="2:4" x14ac:dyDescent="0.25">
      <c r="B434" s="27">
        <v>864.3</v>
      </c>
      <c r="C434" s="23">
        <v>2023.176492194674</v>
      </c>
      <c r="D434" s="23">
        <v>20872.211570247935</v>
      </c>
    </row>
    <row r="435" spans="2:4" x14ac:dyDescent="0.25">
      <c r="B435" s="27">
        <v>864.4</v>
      </c>
      <c r="C435" s="23">
        <v>2033.8409550045915</v>
      </c>
      <c r="D435" s="23">
        <v>21075.130945821857</v>
      </c>
    </row>
    <row r="436" spans="2:4" x14ac:dyDescent="0.25">
      <c r="B436" s="27">
        <v>864.5</v>
      </c>
      <c r="C436" s="23">
        <v>2046.5739210284664</v>
      </c>
      <c r="D436" s="23">
        <v>21279.062626262625</v>
      </c>
    </row>
    <row r="437" spans="2:4" x14ac:dyDescent="0.25">
      <c r="B437" s="27">
        <v>864.6</v>
      </c>
      <c r="C437" s="23">
        <v>2068.1584940312214</v>
      </c>
      <c r="D437" s="23">
        <v>21485.443526170799</v>
      </c>
    </row>
    <row r="438" spans="2:4" x14ac:dyDescent="0.25">
      <c r="B438" s="27">
        <v>864.7</v>
      </c>
      <c r="C438" s="23">
        <v>2072.3805325987146</v>
      </c>
      <c r="D438" s="23">
        <v>21692.547291092746</v>
      </c>
    </row>
    <row r="439" spans="2:4" x14ac:dyDescent="0.25">
      <c r="B439" s="27">
        <v>864.8</v>
      </c>
      <c r="C439" s="23">
        <v>2076.4539944903581</v>
      </c>
      <c r="D439" s="23">
        <v>21899.939026629934</v>
      </c>
    </row>
    <row r="440" spans="2:4" x14ac:dyDescent="0.25">
      <c r="B440" s="27">
        <v>864.9</v>
      </c>
      <c r="C440" s="23">
        <v>2080.4528925619834</v>
      </c>
      <c r="D440" s="23">
        <v>22107.861157024792</v>
      </c>
    </row>
    <row r="441" spans="2:4" x14ac:dyDescent="0.25">
      <c r="B441" s="27">
        <v>865</v>
      </c>
      <c r="C441" s="23">
        <v>2084.4106519742882</v>
      </c>
      <c r="D441" s="23">
        <v>22316.0536271809</v>
      </c>
    </row>
    <row r="442" spans="2:4" x14ac:dyDescent="0.25">
      <c r="B442" s="27">
        <v>865.1</v>
      </c>
      <c r="C442" s="23">
        <v>2088.3570247933885</v>
      </c>
      <c r="D442" s="23">
        <v>22524.641322314048</v>
      </c>
    </row>
    <row r="443" spans="2:4" x14ac:dyDescent="0.25">
      <c r="B443" s="27">
        <v>865.2</v>
      </c>
      <c r="C443" s="23">
        <v>2092.2999081726352</v>
      </c>
      <c r="D443" s="23">
        <v>22733.750596877868</v>
      </c>
    </row>
    <row r="444" spans="2:4" x14ac:dyDescent="0.25">
      <c r="B444" s="27">
        <v>865.3</v>
      </c>
      <c r="C444" s="23">
        <v>2096.240036730946</v>
      </c>
      <c r="D444" s="23">
        <v>22943.127272727274</v>
      </c>
    </row>
    <row r="445" spans="2:4" x14ac:dyDescent="0.25">
      <c r="B445" s="27">
        <v>865.4</v>
      </c>
      <c r="C445" s="23">
        <v>2100.1823691460054</v>
      </c>
      <c r="D445" s="23">
        <v>23153.024058769512</v>
      </c>
    </row>
    <row r="446" spans="2:4" x14ac:dyDescent="0.25">
      <c r="B446" s="27">
        <v>865.5</v>
      </c>
      <c r="C446" s="23">
        <v>2104.1223140495867</v>
      </c>
      <c r="D446" s="23">
        <v>23363.188246097336</v>
      </c>
    </row>
    <row r="447" spans="2:4" x14ac:dyDescent="0.25">
      <c r="B447" s="27">
        <v>865.6</v>
      </c>
      <c r="C447" s="23">
        <v>2108.0611570247934</v>
      </c>
      <c r="D447" s="23">
        <v>23573.746189164372</v>
      </c>
    </row>
    <row r="448" spans="2:4" x14ac:dyDescent="0.25">
      <c r="B448" s="27">
        <v>865.7</v>
      </c>
      <c r="C448" s="23">
        <v>2112.0062442607896</v>
      </c>
      <c r="D448" s="23">
        <v>23784.827180899909</v>
      </c>
    </row>
    <row r="449" spans="2:4" x14ac:dyDescent="0.25">
      <c r="B449" s="27">
        <v>865.8</v>
      </c>
      <c r="C449" s="23">
        <v>2115.9524334251605</v>
      </c>
      <c r="D449" s="23">
        <v>23996.172635445364</v>
      </c>
    </row>
    <row r="450" spans="2:4" x14ac:dyDescent="0.25">
      <c r="B450" s="27">
        <v>865.9</v>
      </c>
      <c r="C450" s="23">
        <v>2119.9044995408631</v>
      </c>
      <c r="D450" s="23">
        <v>24208.044077134986</v>
      </c>
    </row>
    <row r="451" spans="2:4" x14ac:dyDescent="0.25">
      <c r="B451" s="27">
        <v>866</v>
      </c>
      <c r="C451" s="23">
        <v>2123.8580348943983</v>
      </c>
      <c r="D451" s="23">
        <v>24420.179981634526</v>
      </c>
    </row>
    <row r="452" spans="2:4" x14ac:dyDescent="0.25">
      <c r="B452" s="27">
        <v>866.1</v>
      </c>
      <c r="C452" s="23">
        <v>2127.8150596877867</v>
      </c>
      <c r="D452" s="23">
        <v>24632.711111111112</v>
      </c>
    </row>
    <row r="453" spans="2:4" x14ac:dyDescent="0.25">
      <c r="B453" s="27">
        <v>866.2</v>
      </c>
      <c r="C453" s="23">
        <v>2131.7783287419652</v>
      </c>
      <c r="D453" s="23">
        <v>24845.769696969695</v>
      </c>
    </row>
    <row r="454" spans="2:4" x14ac:dyDescent="0.25">
      <c r="B454" s="27">
        <v>866.3</v>
      </c>
      <c r="C454" s="23">
        <v>2135.7426997245179</v>
      </c>
      <c r="D454" s="23">
        <v>25059.094214876033</v>
      </c>
    </row>
    <row r="455" spans="2:4" x14ac:dyDescent="0.25">
      <c r="B455" s="27">
        <v>866.4</v>
      </c>
      <c r="C455" s="23">
        <v>2139.7131313131313</v>
      </c>
      <c r="D455" s="23">
        <v>25272.944719926538</v>
      </c>
    </row>
    <row r="456" spans="2:4" x14ac:dyDescent="0.25">
      <c r="B456" s="27">
        <v>866.5</v>
      </c>
      <c r="C456" s="23">
        <v>2143.6848484848483</v>
      </c>
      <c r="D456" s="23">
        <v>25487.062626262625</v>
      </c>
    </row>
    <row r="457" spans="2:4" x14ac:dyDescent="0.25">
      <c r="B457" s="27">
        <v>866.6</v>
      </c>
      <c r="C457" s="23">
        <v>2147.660238751148</v>
      </c>
      <c r="D457" s="23">
        <v>25701.577226813592</v>
      </c>
    </row>
    <row r="458" spans="2:4" x14ac:dyDescent="0.25">
      <c r="B458" s="27">
        <v>866.7</v>
      </c>
      <c r="C458" s="23">
        <v>2151.6415059687788</v>
      </c>
      <c r="D458" s="23">
        <v>25916.620752984389</v>
      </c>
    </row>
    <row r="459" spans="2:4" x14ac:dyDescent="0.25">
      <c r="B459" s="27">
        <v>866.8</v>
      </c>
      <c r="C459" s="23">
        <v>2155.6242424242423</v>
      </c>
      <c r="D459" s="23">
        <v>26131.931680440772</v>
      </c>
    </row>
    <row r="460" spans="2:4" x14ac:dyDescent="0.25">
      <c r="B460" s="27">
        <v>866.9</v>
      </c>
      <c r="C460" s="23">
        <v>2159.6128558310375</v>
      </c>
      <c r="D460" s="23">
        <v>26347.771533516989</v>
      </c>
    </row>
    <row r="461" spans="2:4" x14ac:dyDescent="0.25">
      <c r="B461" s="27">
        <v>867</v>
      </c>
      <c r="C461" s="23">
        <v>2163.6027548209368</v>
      </c>
      <c r="D461" s="23">
        <v>26563.878787878788</v>
      </c>
    </row>
    <row r="462" spans="2:4" x14ac:dyDescent="0.25">
      <c r="B462" s="27">
        <v>867.1</v>
      </c>
      <c r="C462" s="23">
        <v>2167.5963269054178</v>
      </c>
      <c r="D462" s="23">
        <v>26780.385674931131</v>
      </c>
    </row>
    <row r="463" spans="2:4" x14ac:dyDescent="0.25">
      <c r="B463" s="27">
        <v>867.2</v>
      </c>
      <c r="C463" s="23">
        <v>2171.5959595959598</v>
      </c>
      <c r="D463" s="23">
        <v>26997.427364554638</v>
      </c>
    </row>
    <row r="464" spans="2:4" x14ac:dyDescent="0.25">
      <c r="B464" s="27">
        <v>867.3</v>
      </c>
      <c r="C464" s="23">
        <v>2175.5968778696051</v>
      </c>
      <c r="D464" s="23">
        <v>27214.733516988061</v>
      </c>
    </row>
  </sheetData>
  <sortState ref="B4:D20">
    <sortCondition ref="B4:B20"/>
  </sortState>
  <mergeCells count="2">
    <mergeCell ref="K4:K5"/>
    <mergeCell ref="L4:L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PPMWD - PTPAD</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2013-10-15T20:43:44Z</dcterms:modified>
</cp:coreProperties>
</file>